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rtur.fonseca\Documents\CEHOP\ACESSO A INFORMAÇÃO_Artur_Presi007\Tabela de Salários\"/>
    </mc:Choice>
  </mc:AlternateContent>
  <xr:revisionPtr revIDLastSave="0" documentId="8_{903755F8-F913-44E8-903F-E2A18BA4604C}" xr6:coauthVersionLast="47" xr6:coauthVersionMax="47" xr10:uidLastSave="{00000000-0000-0000-0000-000000000000}"/>
  <bookViews>
    <workbookView xWindow="-120" yWindow="-120" windowWidth="24240" windowHeight="13140" tabRatio="500" activeTab="17"/>
  </bookViews>
  <sheets>
    <sheet name="reaj_ 2_98_ nov_98 a set_01" sheetId="1" r:id="rId1"/>
    <sheet name="reaj_ 2_98_ nov_99" sheetId="2" r:id="rId2"/>
    <sheet name="Reaj_ 6_82_" sheetId="3" r:id="rId3"/>
    <sheet name="Reaj_ 8_16_" sheetId="4" r:id="rId4"/>
    <sheet name="Reaj_ 10_26_" sheetId="5" r:id="rId5"/>
    <sheet name="Reaj_ 10_" sheetId="6" r:id="rId6"/>
    <sheet name="Reaj_ 16_14_" sheetId="7" r:id="rId7"/>
    <sheet name="Reaj_ 5_75_" sheetId="8" r:id="rId8"/>
    <sheet name="Reaj_ 5_42_" sheetId="9" r:id="rId9"/>
    <sheet name="Reaj_2_96_" sheetId="10" r:id="rId10"/>
    <sheet name="Reaj_5_00_08" sheetId="11" r:id="rId11"/>
    <sheet name="Reaj_5_53_09_1" sheetId="12" r:id="rId12"/>
    <sheet name="CANCELADO Reaj_5_49_10" sheetId="13" r:id="rId13"/>
    <sheet name="Reaj_5_26_10" sheetId="14" r:id="rId14"/>
    <sheet name="Reaj_5_70_11" sheetId="15" r:id="rId15"/>
    <sheet name="Reaj_5_02_12" sheetId="16" r:id="rId16"/>
    <sheet name="Reaj_6_38_14" sheetId="17" r:id="rId17"/>
    <sheet name="Reaj_5_00_22" sheetId="18" r:id="rId18"/>
    <sheet name="Modelo_Reaj" sheetId="19" r:id="rId19"/>
  </sheets>
  <definedNames>
    <definedName name="_xlnm.Print_Area" localSheetId="12">'CANCELADO Reaj_5_49_10'!$A$1:$E$33</definedName>
    <definedName name="_xlnm.Print_Area" localSheetId="8">'Reaj_ 5_42_'!$A$1:$M$47</definedName>
    <definedName name="_xlnm.Print_Area" localSheetId="17">Reaj_5_00_22!$A$1:$F$35</definedName>
    <definedName name="_xlnm.Print_Area" localSheetId="13">Reaj_5_26_10!$A$1:$E$32</definedName>
    <definedName name="_xlnm.Print_Area" localSheetId="16">Reaj_6_38_14!$A$1:$F$35</definedName>
    <definedName name="Excel_BuiltIn_Print_Area_2">'reaj_ 2_98_ nov_99'!$1:$1048576</definedName>
    <definedName name="Excel_BuiltIn_Print_Area_9_1">'Reaj_ 5_42_'!$A$1:$I$32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3" l="1"/>
  <c r="E31" i="13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E11" i="9"/>
  <c r="G11" i="9"/>
  <c r="I11" i="9"/>
  <c r="K11" i="9"/>
  <c r="C12" i="9"/>
  <c r="E12" i="9"/>
  <c r="G12" i="9"/>
  <c r="D12" i="10" s="1"/>
  <c r="D12" i="11" s="1"/>
  <c r="D12" i="12" s="1"/>
  <c r="I12" i="9"/>
  <c r="E12" i="10" s="1"/>
  <c r="E12" i="11" s="1"/>
  <c r="E12" i="12" s="1"/>
  <c r="C13" i="9"/>
  <c r="E13" i="9"/>
  <c r="G13" i="9"/>
  <c r="I13" i="9"/>
  <c r="E13" i="10" s="1"/>
  <c r="E13" i="11" s="1"/>
  <c r="E13" i="12" s="1"/>
  <c r="E13" i="14" s="1"/>
  <c r="E13" i="15" s="1"/>
  <c r="E13" i="16" s="1"/>
  <c r="E13" i="19" s="1"/>
  <c r="C14" i="9"/>
  <c r="E14" i="9"/>
  <c r="G14" i="9"/>
  <c r="D14" i="10" s="1"/>
  <c r="D14" i="11" s="1"/>
  <c r="D14" i="12" s="1"/>
  <c r="I14" i="9"/>
  <c r="E14" i="10" s="1"/>
  <c r="E14" i="11" s="1"/>
  <c r="E14" i="12" s="1"/>
  <c r="C15" i="9"/>
  <c r="E15" i="9"/>
  <c r="G15" i="9"/>
  <c r="I15" i="9"/>
  <c r="E15" i="10" s="1"/>
  <c r="E15" i="11" s="1"/>
  <c r="E15" i="12" s="1"/>
  <c r="E15" i="14" s="1"/>
  <c r="E15" i="15" s="1"/>
  <c r="E15" i="16" s="1"/>
  <c r="E15" i="19" s="1"/>
  <c r="C16" i="9"/>
  <c r="E16" i="9"/>
  <c r="G16" i="9"/>
  <c r="I16" i="9"/>
  <c r="E16" i="10" s="1"/>
  <c r="E16" i="11" s="1"/>
  <c r="E16" i="12" s="1"/>
  <c r="C17" i="9"/>
  <c r="E17" i="9"/>
  <c r="G17" i="9"/>
  <c r="I17" i="9"/>
  <c r="E17" i="10" s="1"/>
  <c r="C18" i="9"/>
  <c r="E18" i="9"/>
  <c r="G18" i="9"/>
  <c r="D18" i="10" s="1"/>
  <c r="D18" i="11" s="1"/>
  <c r="D18" i="12" s="1"/>
  <c r="I18" i="9"/>
  <c r="E18" i="10" s="1"/>
  <c r="E18" i="11" s="1"/>
  <c r="E18" i="12" s="1"/>
  <c r="C19" i="9"/>
  <c r="E19" i="9"/>
  <c r="G19" i="9"/>
  <c r="I19" i="9"/>
  <c r="E19" i="10" s="1"/>
  <c r="E19" i="11" s="1"/>
  <c r="E19" i="12" s="1"/>
  <c r="E19" i="14" s="1"/>
  <c r="E19" i="15" s="1"/>
  <c r="E19" i="16" s="1"/>
  <c r="E19" i="19" s="1"/>
  <c r="C20" i="9"/>
  <c r="E20" i="9"/>
  <c r="G20" i="9"/>
  <c r="D20" i="10" s="1"/>
  <c r="D20" i="11" s="1"/>
  <c r="D20" i="12" s="1"/>
  <c r="I20" i="9"/>
  <c r="E20" i="10" s="1"/>
  <c r="E20" i="11" s="1"/>
  <c r="E20" i="12" s="1"/>
  <c r="C21" i="9"/>
  <c r="E21" i="9"/>
  <c r="G21" i="9"/>
  <c r="I21" i="9"/>
  <c r="E21" i="10" s="1"/>
  <c r="E21" i="11" s="1"/>
  <c r="E21" i="12" s="1"/>
  <c r="E21" i="14" s="1"/>
  <c r="C22" i="9"/>
  <c r="E22" i="9"/>
  <c r="G22" i="9"/>
  <c r="D22" i="10" s="1"/>
  <c r="D22" i="11" s="1"/>
  <c r="D22" i="12" s="1"/>
  <c r="I22" i="9"/>
  <c r="E22" i="10" s="1"/>
  <c r="E22" i="11" s="1"/>
  <c r="E22" i="12" s="1"/>
  <c r="C23" i="9"/>
  <c r="E23" i="9"/>
  <c r="G23" i="9"/>
  <c r="I23" i="9"/>
  <c r="E23" i="10" s="1"/>
  <c r="E23" i="11" s="1"/>
  <c r="E23" i="12" s="1"/>
  <c r="E23" i="14" s="1"/>
  <c r="C24" i="9"/>
  <c r="E24" i="9"/>
  <c r="G24" i="9"/>
  <c r="D24" i="10" s="1"/>
  <c r="D24" i="11" s="1"/>
  <c r="D24" i="12" s="1"/>
  <c r="I24" i="9"/>
  <c r="E24" i="10" s="1"/>
  <c r="E24" i="11" s="1"/>
  <c r="E24" i="12" s="1"/>
  <c r="C25" i="9"/>
  <c r="E25" i="9"/>
  <c r="G25" i="9"/>
  <c r="I25" i="9"/>
  <c r="E25" i="10" s="1"/>
  <c r="E25" i="11" s="1"/>
  <c r="E25" i="12" s="1"/>
  <c r="E25" i="14" s="1"/>
  <c r="C26" i="9"/>
  <c r="E26" i="9"/>
  <c r="G26" i="9"/>
  <c r="D26" i="10" s="1"/>
  <c r="D26" i="11" s="1"/>
  <c r="D26" i="12" s="1"/>
  <c r="I26" i="9"/>
  <c r="E26" i="10" s="1"/>
  <c r="E26" i="11" s="1"/>
  <c r="E26" i="12" s="1"/>
  <c r="C27" i="9"/>
  <c r="E27" i="9"/>
  <c r="G27" i="9"/>
  <c r="I27" i="9"/>
  <c r="E27" i="10" s="1"/>
  <c r="E27" i="11" s="1"/>
  <c r="E27" i="12" s="1"/>
  <c r="E27" i="14" s="1"/>
  <c r="C28" i="9"/>
  <c r="E28" i="9"/>
  <c r="G28" i="9"/>
  <c r="D28" i="10" s="1"/>
  <c r="D28" i="11" s="1"/>
  <c r="D28" i="12" s="1"/>
  <c r="I28" i="9"/>
  <c r="E28" i="10" s="1"/>
  <c r="E28" i="11" s="1"/>
  <c r="E28" i="12" s="1"/>
  <c r="C29" i="9"/>
  <c r="E29" i="9"/>
  <c r="G29" i="9"/>
  <c r="I29" i="9"/>
  <c r="E29" i="10" s="1"/>
  <c r="E29" i="11" s="1"/>
  <c r="E29" i="12" s="1"/>
  <c r="E29" i="14" s="1"/>
  <c r="C30" i="9"/>
  <c r="E30" i="9"/>
  <c r="G30" i="9"/>
  <c r="D30" i="10" s="1"/>
  <c r="D30" i="11" s="1"/>
  <c r="D30" i="12" s="1"/>
  <c r="I30" i="9"/>
  <c r="E30" i="10" s="1"/>
  <c r="E30" i="11" s="1"/>
  <c r="E30" i="12" s="1"/>
  <c r="E31" i="9"/>
  <c r="G31" i="9"/>
  <c r="I31" i="9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B11" i="10"/>
  <c r="C11" i="10"/>
  <c r="D11" i="10"/>
  <c r="E11" i="10"/>
  <c r="E11" i="11" s="1"/>
  <c r="E11" i="12" s="1"/>
  <c r="E11" i="14" s="1"/>
  <c r="E11" i="15" s="1"/>
  <c r="E11" i="16" s="1"/>
  <c r="E11" i="19" s="1"/>
  <c r="H11" i="10"/>
  <c r="B12" i="10"/>
  <c r="C12" i="10"/>
  <c r="C12" i="11" s="1"/>
  <c r="B13" i="10"/>
  <c r="C13" i="10"/>
  <c r="D13" i="10"/>
  <c r="D13" i="11" s="1"/>
  <c r="D13" i="12" s="1"/>
  <c r="B14" i="10"/>
  <c r="C14" i="10"/>
  <c r="C14" i="11" s="1"/>
  <c r="C14" i="12" s="1"/>
  <c r="B15" i="10"/>
  <c r="C15" i="10"/>
  <c r="D15" i="10"/>
  <c r="D15" i="11" s="1"/>
  <c r="D15" i="12" s="1"/>
  <c r="B16" i="10"/>
  <c r="C16" i="10"/>
  <c r="C16" i="11" s="1"/>
  <c r="D16" i="10"/>
  <c r="D16" i="11" s="1"/>
  <c r="D16" i="12" s="1"/>
  <c r="B17" i="10"/>
  <c r="C17" i="10"/>
  <c r="D17" i="10"/>
  <c r="D17" i="11" s="1"/>
  <c r="D17" i="12" s="1"/>
  <c r="B18" i="10"/>
  <c r="B18" i="11" s="1"/>
  <c r="B18" i="12" s="1"/>
  <c r="B18" i="13" s="1"/>
  <c r="C18" i="10"/>
  <c r="C18" i="11" s="1"/>
  <c r="B19" i="10"/>
  <c r="C19" i="10"/>
  <c r="D19" i="10"/>
  <c r="B20" i="10"/>
  <c r="B20" i="11" s="1"/>
  <c r="B20" i="12" s="1"/>
  <c r="B20" i="13" s="1"/>
  <c r="C20" i="10"/>
  <c r="C20" i="11" s="1"/>
  <c r="B21" i="10"/>
  <c r="C21" i="10"/>
  <c r="D21" i="10"/>
  <c r="B22" i="10"/>
  <c r="B22" i="11" s="1"/>
  <c r="B22" i="12" s="1"/>
  <c r="B22" i="13" s="1"/>
  <c r="C22" i="10"/>
  <c r="C22" i="11" s="1"/>
  <c r="B23" i="10"/>
  <c r="C23" i="10"/>
  <c r="D23" i="10"/>
  <c r="B24" i="10"/>
  <c r="B24" i="11" s="1"/>
  <c r="B24" i="12" s="1"/>
  <c r="B24" i="13" s="1"/>
  <c r="C24" i="10"/>
  <c r="C24" i="11" s="1"/>
  <c r="B25" i="10"/>
  <c r="C25" i="10"/>
  <c r="D25" i="10"/>
  <c r="B26" i="10"/>
  <c r="B26" i="11" s="1"/>
  <c r="B26" i="12" s="1"/>
  <c r="B26" i="13" s="1"/>
  <c r="C26" i="10"/>
  <c r="C26" i="11" s="1"/>
  <c r="C26" i="12" s="1"/>
  <c r="B27" i="10"/>
  <c r="C27" i="10"/>
  <c r="D27" i="10"/>
  <c r="B28" i="10"/>
  <c r="B28" i="11" s="1"/>
  <c r="B28" i="12" s="1"/>
  <c r="B28" i="13" s="1"/>
  <c r="C28" i="10"/>
  <c r="C28" i="11" s="1"/>
  <c r="B29" i="10"/>
  <c r="C29" i="10"/>
  <c r="D29" i="10"/>
  <c r="B30" i="10"/>
  <c r="B30" i="11" s="1"/>
  <c r="B30" i="12" s="1"/>
  <c r="B30" i="13" s="1"/>
  <c r="C30" i="10"/>
  <c r="C30" i="11" s="1"/>
  <c r="B31" i="10"/>
  <c r="C31" i="10"/>
  <c r="D31" i="10"/>
  <c r="E31" i="10"/>
  <c r="B11" i="11"/>
  <c r="B11" i="12" s="1"/>
  <c r="C11" i="11"/>
  <c r="C11" i="12" s="1"/>
  <c r="D11" i="11"/>
  <c r="B12" i="11"/>
  <c r="B13" i="11"/>
  <c r="C13" i="11"/>
  <c r="B14" i="11"/>
  <c r="B15" i="11"/>
  <c r="B15" i="12" s="1"/>
  <c r="C15" i="11"/>
  <c r="C15" i="12" s="1"/>
  <c r="B16" i="11"/>
  <c r="B17" i="11"/>
  <c r="C17" i="11"/>
  <c r="C17" i="12" s="1"/>
  <c r="B19" i="11"/>
  <c r="C19" i="11"/>
  <c r="D19" i="11"/>
  <c r="B21" i="11"/>
  <c r="C21" i="11"/>
  <c r="D21" i="11"/>
  <c r="B23" i="11"/>
  <c r="C23" i="11"/>
  <c r="C23" i="12" s="1"/>
  <c r="D23" i="11"/>
  <c r="B25" i="11"/>
  <c r="C25" i="11"/>
  <c r="D25" i="11"/>
  <c r="B27" i="11"/>
  <c r="B27" i="12" s="1"/>
  <c r="C27" i="11"/>
  <c r="C27" i="12" s="1"/>
  <c r="D27" i="11"/>
  <c r="B29" i="11"/>
  <c r="C29" i="11"/>
  <c r="D29" i="11"/>
  <c r="B31" i="11"/>
  <c r="C31" i="11"/>
  <c r="C31" i="12" s="1"/>
  <c r="D31" i="11"/>
  <c r="E31" i="11"/>
  <c r="B12" i="14"/>
  <c r="C13" i="14"/>
  <c r="C13" i="15" s="1"/>
  <c r="C13" i="16" s="1"/>
  <c r="B14" i="14"/>
  <c r="B14" i="15" s="1"/>
  <c r="B14" i="16" s="1"/>
  <c r="B16" i="14"/>
  <c r="B18" i="14"/>
  <c r="B18" i="15" s="1"/>
  <c r="B18" i="16" s="1"/>
  <c r="C18" i="14"/>
  <c r="C18" i="15" s="1"/>
  <c r="C18" i="16" s="1"/>
  <c r="C19" i="14"/>
  <c r="C19" i="15" s="1"/>
  <c r="C19" i="16" s="1"/>
  <c r="C20" i="14"/>
  <c r="B22" i="14"/>
  <c r="B24" i="14"/>
  <c r="B24" i="15" s="1"/>
  <c r="B24" i="16" s="1"/>
  <c r="C24" i="14"/>
  <c r="C24" i="15" s="1"/>
  <c r="C24" i="16" s="1"/>
  <c r="B28" i="14"/>
  <c r="B28" i="15" s="1"/>
  <c r="B28" i="16" s="1"/>
  <c r="B30" i="14"/>
  <c r="B30" i="15" s="1"/>
  <c r="B30" i="16" s="1"/>
  <c r="D11" i="12"/>
  <c r="D11" i="14" s="1"/>
  <c r="D11" i="15" s="1"/>
  <c r="D11" i="16" s="1"/>
  <c r="D11" i="19" s="1"/>
  <c r="B12" i="12"/>
  <c r="B12" i="13" s="1"/>
  <c r="C12" i="12"/>
  <c r="C12" i="13" s="1"/>
  <c r="B13" i="12"/>
  <c r="C13" i="12"/>
  <c r="C13" i="13" s="1"/>
  <c r="B14" i="12"/>
  <c r="B14" i="13" s="1"/>
  <c r="B16" i="12"/>
  <c r="B16" i="13" s="1"/>
  <c r="C16" i="12"/>
  <c r="C16" i="13" s="1"/>
  <c r="B17" i="12"/>
  <c r="C18" i="12"/>
  <c r="C18" i="13" s="1"/>
  <c r="B19" i="12"/>
  <c r="C19" i="12"/>
  <c r="C19" i="13" s="1"/>
  <c r="D19" i="12"/>
  <c r="D19" i="14" s="1"/>
  <c r="C20" i="12"/>
  <c r="C20" i="13" s="1"/>
  <c r="B21" i="12"/>
  <c r="C21" i="12"/>
  <c r="C21" i="13" s="1"/>
  <c r="D21" i="12"/>
  <c r="D21" i="14" s="1"/>
  <c r="C22" i="12"/>
  <c r="C22" i="13" s="1"/>
  <c r="B23" i="12"/>
  <c r="D23" i="12"/>
  <c r="D23" i="14" s="1"/>
  <c r="C24" i="12"/>
  <c r="C24" i="13" s="1"/>
  <c r="B25" i="12"/>
  <c r="C25" i="12"/>
  <c r="C25" i="13" s="1"/>
  <c r="D25" i="12"/>
  <c r="D25" i="14" s="1"/>
  <c r="D27" i="12"/>
  <c r="D27" i="14" s="1"/>
  <c r="C28" i="12"/>
  <c r="C28" i="13" s="1"/>
  <c r="B29" i="12"/>
  <c r="C29" i="12"/>
  <c r="C29" i="13" s="1"/>
  <c r="D29" i="12"/>
  <c r="D29" i="14" s="1"/>
  <c r="C30" i="12"/>
  <c r="C30" i="13" s="1"/>
  <c r="B31" i="12"/>
  <c r="D31" i="12"/>
  <c r="E31" i="12"/>
  <c r="E31" i="14" s="1"/>
  <c r="B12" i="15"/>
  <c r="B12" i="16" s="1"/>
  <c r="B12" i="19" s="1"/>
  <c r="B16" i="15"/>
  <c r="B16" i="16" s="1"/>
  <c r="B16" i="19" s="1"/>
  <c r="D19" i="15"/>
  <c r="D19" i="16" s="1"/>
  <c r="D19" i="19" s="1"/>
  <c r="C20" i="15"/>
  <c r="C20" i="16" s="1"/>
  <c r="D21" i="15"/>
  <c r="D21" i="16" s="1"/>
  <c r="D21" i="19" s="1"/>
  <c r="E21" i="15"/>
  <c r="E21" i="16" s="1"/>
  <c r="E21" i="19" s="1"/>
  <c r="B22" i="15"/>
  <c r="B22" i="16" s="1"/>
  <c r="B22" i="19" s="1"/>
  <c r="D23" i="15"/>
  <c r="D23" i="16" s="1"/>
  <c r="D23" i="19" s="1"/>
  <c r="E23" i="15"/>
  <c r="E23" i="16" s="1"/>
  <c r="E23" i="19" s="1"/>
  <c r="D25" i="15"/>
  <c r="D25" i="16" s="1"/>
  <c r="D25" i="19" s="1"/>
  <c r="E25" i="15"/>
  <c r="E25" i="16" s="1"/>
  <c r="E25" i="19" s="1"/>
  <c r="D27" i="15"/>
  <c r="D27" i="16" s="1"/>
  <c r="D27" i="19" s="1"/>
  <c r="E27" i="15"/>
  <c r="E27" i="16" s="1"/>
  <c r="E27" i="19" s="1"/>
  <c r="D29" i="15"/>
  <c r="D29" i="16" s="1"/>
  <c r="D29" i="19" s="1"/>
  <c r="E29" i="15"/>
  <c r="E29" i="16" s="1"/>
  <c r="E29" i="19" s="1"/>
  <c r="E31" i="15"/>
  <c r="E31" i="16" s="1"/>
  <c r="E31" i="19" s="1"/>
  <c r="D11" i="17"/>
  <c r="D11" i="18" s="1"/>
  <c r="B22" i="17"/>
  <c r="B22" i="18" s="1"/>
  <c r="B18" i="19" l="1"/>
  <c r="B18" i="17"/>
  <c r="B18" i="18" s="1"/>
  <c r="C19" i="19"/>
  <c r="C19" i="17"/>
  <c r="C19" i="18" s="1"/>
  <c r="B27" i="13"/>
  <c r="B27" i="14"/>
  <c r="B27" i="15" s="1"/>
  <c r="B27" i="16" s="1"/>
  <c r="C15" i="13"/>
  <c r="C15" i="14"/>
  <c r="C15" i="15" s="1"/>
  <c r="C15" i="16" s="1"/>
  <c r="B11" i="13"/>
  <c r="B11" i="14"/>
  <c r="B11" i="15" s="1"/>
  <c r="B11" i="16" s="1"/>
  <c r="C18" i="19"/>
  <c r="C18" i="17"/>
  <c r="C18" i="18" s="1"/>
  <c r="C31" i="13"/>
  <c r="C31" i="14"/>
  <c r="C31" i="15" s="1"/>
  <c r="C31" i="16" s="1"/>
  <c r="B15" i="13"/>
  <c r="B15" i="14"/>
  <c r="B15" i="15" s="1"/>
  <c r="B15" i="16" s="1"/>
  <c r="B28" i="19"/>
  <c r="B28" i="17"/>
  <c r="B28" i="18" s="1"/>
  <c r="B14" i="19"/>
  <c r="B14" i="17"/>
  <c r="B14" i="18" s="1"/>
  <c r="D14" i="14"/>
  <c r="D14" i="15" s="1"/>
  <c r="D14" i="16" s="1"/>
  <c r="D14" i="13"/>
  <c r="B24" i="19"/>
  <c r="B24" i="17"/>
  <c r="B24" i="18" s="1"/>
  <c r="C17" i="13"/>
  <c r="C17" i="14"/>
  <c r="C17" i="15" s="1"/>
  <c r="C17" i="16" s="1"/>
  <c r="C24" i="19"/>
  <c r="C24" i="17"/>
  <c r="C24" i="18" s="1"/>
  <c r="C14" i="13"/>
  <c r="C14" i="14"/>
  <c r="C14" i="15" s="1"/>
  <c r="C14" i="16" s="1"/>
  <c r="B30" i="19"/>
  <c r="B30" i="17"/>
  <c r="B30" i="18" s="1"/>
  <c r="D12" i="14"/>
  <c r="D12" i="15" s="1"/>
  <c r="D12" i="16" s="1"/>
  <c r="D12" i="13"/>
  <c r="C20" i="19"/>
  <c r="C20" i="17"/>
  <c r="C20" i="18" s="1"/>
  <c r="C13" i="19"/>
  <c r="C13" i="17"/>
  <c r="C13" i="18" s="1"/>
  <c r="C23" i="13"/>
  <c r="C23" i="14"/>
  <c r="C23" i="15" s="1"/>
  <c r="C23" i="16" s="1"/>
  <c r="C27" i="13"/>
  <c r="C27" i="14"/>
  <c r="C27" i="15" s="1"/>
  <c r="C27" i="16" s="1"/>
  <c r="C11" i="13"/>
  <c r="C11" i="14"/>
  <c r="C11" i="15" s="1"/>
  <c r="C11" i="16" s="1"/>
  <c r="C26" i="13"/>
  <c r="C26" i="14"/>
  <c r="C26" i="15" s="1"/>
  <c r="C26" i="16" s="1"/>
  <c r="B21" i="13"/>
  <c r="B21" i="14"/>
  <c r="B21" i="15" s="1"/>
  <c r="B21" i="16" s="1"/>
  <c r="B26" i="14"/>
  <c r="B26" i="15" s="1"/>
  <c r="B26" i="16" s="1"/>
  <c r="D17" i="14"/>
  <c r="D17" i="15" s="1"/>
  <c r="D17" i="16" s="1"/>
  <c r="D17" i="13"/>
  <c r="D30" i="14"/>
  <c r="D30" i="15" s="1"/>
  <c r="D30" i="16" s="1"/>
  <c r="D30" i="13"/>
  <c r="D28" i="14"/>
  <c r="D28" i="15" s="1"/>
  <c r="D28" i="16" s="1"/>
  <c r="D28" i="13"/>
  <c r="D26" i="14"/>
  <c r="D26" i="15" s="1"/>
  <c r="D26" i="16" s="1"/>
  <c r="D26" i="13"/>
  <c r="D24" i="14"/>
  <c r="D24" i="15" s="1"/>
  <c r="D24" i="16" s="1"/>
  <c r="D24" i="13"/>
  <c r="D22" i="14"/>
  <c r="D22" i="15" s="1"/>
  <c r="D22" i="16" s="1"/>
  <c r="D22" i="13"/>
  <c r="D20" i="14"/>
  <c r="D20" i="15" s="1"/>
  <c r="D20" i="16" s="1"/>
  <c r="D20" i="13"/>
  <c r="D18" i="14"/>
  <c r="D18" i="15" s="1"/>
  <c r="D18" i="16" s="1"/>
  <c r="D18" i="13"/>
  <c r="E25" i="13"/>
  <c r="C30" i="14"/>
  <c r="C30" i="15" s="1"/>
  <c r="C30" i="16" s="1"/>
  <c r="C25" i="14"/>
  <c r="C25" i="15" s="1"/>
  <c r="C25" i="16" s="1"/>
  <c r="B20" i="14"/>
  <c r="B20" i="15" s="1"/>
  <c r="B20" i="16" s="1"/>
  <c r="E23" i="13"/>
  <c r="B29" i="13"/>
  <c r="B29" i="14"/>
  <c r="B29" i="15" s="1"/>
  <c r="B29" i="16" s="1"/>
  <c r="H17" i="10"/>
  <c r="E17" i="11"/>
  <c r="E17" i="12" s="1"/>
  <c r="B12" i="17"/>
  <c r="B12" i="18" s="1"/>
  <c r="E15" i="13"/>
  <c r="B13" i="13"/>
  <c r="B13" i="14"/>
  <c r="B13" i="15" s="1"/>
  <c r="B13" i="16" s="1"/>
  <c r="D16" i="14"/>
  <c r="D16" i="15" s="1"/>
  <c r="D16" i="16" s="1"/>
  <c r="D16" i="13"/>
  <c r="E19" i="13"/>
  <c r="C28" i="14"/>
  <c r="C28" i="15" s="1"/>
  <c r="C28" i="16" s="1"/>
  <c r="C12" i="14"/>
  <c r="C12" i="15" s="1"/>
  <c r="C12" i="16" s="1"/>
  <c r="D13" i="14"/>
  <c r="D13" i="15" s="1"/>
  <c r="D13" i="16" s="1"/>
  <c r="D13" i="13"/>
  <c r="B16" i="17"/>
  <c r="B16" i="18" s="1"/>
  <c r="D31" i="14"/>
  <c r="D31" i="15" s="1"/>
  <c r="D31" i="16" s="1"/>
  <c r="D31" i="13"/>
  <c r="C22" i="14"/>
  <c r="C22" i="15" s="1"/>
  <c r="C22" i="16" s="1"/>
  <c r="E31" i="17"/>
  <c r="E31" i="18" s="1"/>
  <c r="E29" i="17"/>
  <c r="E29" i="18" s="1"/>
  <c r="E27" i="17"/>
  <c r="E27" i="18" s="1"/>
  <c r="E25" i="17"/>
  <c r="E25" i="18" s="1"/>
  <c r="E23" i="17"/>
  <c r="E23" i="18" s="1"/>
  <c r="E21" i="17"/>
  <c r="E21" i="18" s="1"/>
  <c r="E19" i="17"/>
  <c r="E19" i="18" s="1"/>
  <c r="E15" i="17"/>
  <c r="E15" i="18" s="1"/>
  <c r="E13" i="17"/>
  <c r="E13" i="18" s="1"/>
  <c r="E11" i="17"/>
  <c r="E11" i="18" s="1"/>
  <c r="C16" i="14"/>
  <c r="C16" i="15" s="1"/>
  <c r="C16" i="16" s="1"/>
  <c r="D15" i="14"/>
  <c r="D15" i="15" s="1"/>
  <c r="D15" i="16" s="1"/>
  <c r="D15" i="13"/>
  <c r="E29" i="13"/>
  <c r="E13" i="13"/>
  <c r="B17" i="13"/>
  <c r="B17" i="14"/>
  <c r="B17" i="15" s="1"/>
  <c r="B17" i="16" s="1"/>
  <c r="B25" i="13"/>
  <c r="B25" i="14"/>
  <c r="B25" i="15" s="1"/>
  <c r="B25" i="16" s="1"/>
  <c r="C29" i="14"/>
  <c r="C29" i="15" s="1"/>
  <c r="C29" i="16" s="1"/>
  <c r="D29" i="17"/>
  <c r="D29" i="18" s="1"/>
  <c r="D27" i="17"/>
  <c r="D27" i="18" s="1"/>
  <c r="D25" i="17"/>
  <c r="D25" i="18" s="1"/>
  <c r="D23" i="17"/>
  <c r="D23" i="18" s="1"/>
  <c r="D21" i="17"/>
  <c r="D21" i="18" s="1"/>
  <c r="D19" i="17"/>
  <c r="D19" i="18" s="1"/>
  <c r="B31" i="13"/>
  <c r="B31" i="14"/>
  <c r="B31" i="15" s="1"/>
  <c r="B31" i="16" s="1"/>
  <c r="B23" i="13"/>
  <c r="B23" i="14"/>
  <c r="B23" i="15" s="1"/>
  <c r="B23" i="16" s="1"/>
  <c r="B19" i="13"/>
  <c r="B19" i="14"/>
  <c r="B19" i="15" s="1"/>
  <c r="B19" i="16" s="1"/>
  <c r="C21" i="14"/>
  <c r="C21" i="15" s="1"/>
  <c r="C21" i="16" s="1"/>
  <c r="E30" i="14"/>
  <c r="E30" i="15" s="1"/>
  <c r="E30" i="16" s="1"/>
  <c r="E30" i="13"/>
  <c r="E28" i="14"/>
  <c r="E28" i="15" s="1"/>
  <c r="E28" i="16" s="1"/>
  <c r="E28" i="13"/>
  <c r="E26" i="14"/>
  <c r="E26" i="15" s="1"/>
  <c r="E26" i="16" s="1"/>
  <c r="E26" i="13"/>
  <c r="E24" i="14"/>
  <c r="E24" i="15" s="1"/>
  <c r="E24" i="16" s="1"/>
  <c r="E24" i="13"/>
  <c r="E22" i="14"/>
  <c r="E22" i="15" s="1"/>
  <c r="E22" i="16" s="1"/>
  <c r="E22" i="13"/>
  <c r="E20" i="14"/>
  <c r="E20" i="15" s="1"/>
  <c r="E20" i="16" s="1"/>
  <c r="E20" i="13"/>
  <c r="E18" i="14"/>
  <c r="E18" i="15" s="1"/>
  <c r="E18" i="16" s="1"/>
  <c r="E18" i="13"/>
  <c r="E16" i="14"/>
  <c r="E16" i="15" s="1"/>
  <c r="E16" i="16" s="1"/>
  <c r="E16" i="13"/>
  <c r="E14" i="14"/>
  <c r="E14" i="15" s="1"/>
  <c r="E14" i="16" s="1"/>
  <c r="E14" i="13"/>
  <c r="E12" i="14"/>
  <c r="E12" i="15" s="1"/>
  <c r="E12" i="16" s="1"/>
  <c r="E12" i="13"/>
  <c r="E27" i="13"/>
  <c r="E11" i="13"/>
  <c r="D29" i="13"/>
  <c r="D27" i="13"/>
  <c r="D25" i="13"/>
  <c r="D23" i="13"/>
  <c r="D21" i="13"/>
  <c r="D19" i="13"/>
  <c r="D11" i="13"/>
  <c r="D20" i="19" l="1"/>
  <c r="D20" i="17"/>
  <c r="D20" i="18" s="1"/>
  <c r="B27" i="19"/>
  <c r="B27" i="17"/>
  <c r="B27" i="18" s="1"/>
  <c r="C29" i="19"/>
  <c r="C29" i="17"/>
  <c r="C29" i="18" s="1"/>
  <c r="B29" i="19"/>
  <c r="B29" i="17"/>
  <c r="B29" i="18" s="1"/>
  <c r="D18" i="19"/>
  <c r="D18" i="17"/>
  <c r="D18" i="18" s="1"/>
  <c r="D26" i="19"/>
  <c r="D26" i="17"/>
  <c r="D26" i="18" s="1"/>
  <c r="B21" i="19"/>
  <c r="B21" i="17"/>
  <c r="B21" i="18" s="1"/>
  <c r="C23" i="19"/>
  <c r="C23" i="17"/>
  <c r="C23" i="18" s="1"/>
  <c r="B15" i="19"/>
  <c r="B15" i="17"/>
  <c r="B15" i="18" s="1"/>
  <c r="C15" i="19"/>
  <c r="C15" i="17"/>
  <c r="C15" i="18" s="1"/>
  <c r="C26" i="19"/>
  <c r="C26" i="17"/>
  <c r="C26" i="18" s="1"/>
  <c r="B31" i="19"/>
  <c r="B31" i="17"/>
  <c r="B31" i="18" s="1"/>
  <c r="E18" i="17"/>
  <c r="E18" i="18" s="1"/>
  <c r="E18" i="19"/>
  <c r="E26" i="19"/>
  <c r="E26" i="17"/>
  <c r="E26" i="18" s="1"/>
  <c r="B23" i="19"/>
  <c r="B23" i="17"/>
  <c r="B23" i="18" s="1"/>
  <c r="D31" i="19"/>
  <c r="D31" i="17"/>
  <c r="D31" i="18" s="1"/>
  <c r="D16" i="19"/>
  <c r="D16" i="17"/>
  <c r="D16" i="18" s="1"/>
  <c r="E20" i="19"/>
  <c r="E20" i="17"/>
  <c r="E20" i="18" s="1"/>
  <c r="B20" i="19"/>
  <c r="B20" i="17"/>
  <c r="B20" i="18" s="1"/>
  <c r="C16" i="19"/>
  <c r="C16" i="17"/>
  <c r="C16" i="18" s="1"/>
  <c r="D13" i="19"/>
  <c r="D13" i="17"/>
  <c r="D13" i="18" s="1"/>
  <c r="C25" i="19"/>
  <c r="C25" i="17"/>
  <c r="C25" i="18" s="1"/>
  <c r="D22" i="19"/>
  <c r="D22" i="17"/>
  <c r="D22" i="18" s="1"/>
  <c r="D30" i="19"/>
  <c r="D30" i="17"/>
  <c r="D30" i="18" s="1"/>
  <c r="C11" i="19"/>
  <c r="C11" i="17"/>
  <c r="C11" i="18" s="1"/>
  <c r="B13" i="19"/>
  <c r="B13" i="17"/>
  <c r="B13" i="18" s="1"/>
  <c r="C14" i="19"/>
  <c r="C14" i="17"/>
  <c r="C14" i="18" s="1"/>
  <c r="E28" i="17"/>
  <c r="E28" i="18" s="1"/>
  <c r="E28" i="19"/>
  <c r="D14" i="19"/>
  <c r="D14" i="17"/>
  <c r="D14" i="18" s="1"/>
  <c r="B25" i="19"/>
  <c r="B25" i="17"/>
  <c r="B25" i="18" s="1"/>
  <c r="E14" i="19"/>
  <c r="E14" i="17"/>
  <c r="E14" i="18" s="1"/>
  <c r="E22" i="19"/>
  <c r="E22" i="17"/>
  <c r="E22" i="18" s="1"/>
  <c r="E30" i="17"/>
  <c r="E30" i="18" s="1"/>
  <c r="E30" i="19"/>
  <c r="C12" i="19"/>
  <c r="C12" i="17"/>
  <c r="C12" i="18" s="1"/>
  <c r="C30" i="19"/>
  <c r="C30" i="17"/>
  <c r="C30" i="18" s="1"/>
  <c r="D28" i="19"/>
  <c r="D28" i="17"/>
  <c r="D28" i="18" s="1"/>
  <c r="E12" i="17"/>
  <c r="E12" i="18" s="1"/>
  <c r="E12" i="19"/>
  <c r="B17" i="19"/>
  <c r="B17" i="17"/>
  <c r="B17" i="18" s="1"/>
  <c r="C28" i="19"/>
  <c r="C28" i="17"/>
  <c r="C28" i="18" s="1"/>
  <c r="D24" i="19"/>
  <c r="D24" i="17"/>
  <c r="D24" i="18" s="1"/>
  <c r="D17" i="19"/>
  <c r="D17" i="17"/>
  <c r="D17" i="18" s="1"/>
  <c r="C27" i="19"/>
  <c r="C27" i="17"/>
  <c r="C27" i="18" s="1"/>
  <c r="C17" i="19"/>
  <c r="C17" i="17"/>
  <c r="C17" i="18" s="1"/>
  <c r="B11" i="19"/>
  <c r="B11" i="17"/>
  <c r="B11" i="18" s="1"/>
  <c r="C31" i="19"/>
  <c r="C31" i="17"/>
  <c r="C31" i="18" s="1"/>
  <c r="D15" i="19"/>
  <c r="D15" i="17"/>
  <c r="D15" i="18" s="1"/>
  <c r="C21" i="19"/>
  <c r="C21" i="17"/>
  <c r="C21" i="18" s="1"/>
  <c r="E17" i="14"/>
  <c r="E17" i="15" s="1"/>
  <c r="E17" i="16" s="1"/>
  <c r="E17" i="13"/>
  <c r="E16" i="19"/>
  <c r="E16" i="17"/>
  <c r="E16" i="18" s="1"/>
  <c r="E24" i="19"/>
  <c r="E24" i="17"/>
  <c r="E24" i="18" s="1"/>
  <c r="B19" i="19"/>
  <c r="B19" i="17"/>
  <c r="B19" i="18" s="1"/>
  <c r="C22" i="19"/>
  <c r="C22" i="17"/>
  <c r="C22" i="18" s="1"/>
  <c r="B26" i="19"/>
  <c r="B26" i="17"/>
  <c r="B26" i="18" s="1"/>
  <c r="D12" i="19"/>
  <c r="D12" i="17"/>
  <c r="D12" i="18" s="1"/>
  <c r="E17" i="19" l="1"/>
  <c r="E17" i="17"/>
  <c r="E17" i="18" s="1"/>
</calcChain>
</file>

<file path=xl/sharedStrings.xml><?xml version="1.0" encoding="utf-8"?>
<sst xmlns="http://schemas.openxmlformats.org/spreadsheetml/2006/main" count="415" uniqueCount="99">
  <si>
    <t>COMPANHIA ESTADUAL DE HABITAÇÃO E OBRAS PÚBLICAS</t>
  </si>
  <si>
    <t>ANEXO I "C" EMPREGOS PERMANENTES - TABELA DE SALÁRIOS</t>
  </si>
  <si>
    <t>Referente ao mês de Novembro/98 até setembro/2001</t>
  </si>
  <si>
    <t xml:space="preserve">Percentual reajuste de 2,98 % </t>
  </si>
  <si>
    <t>CARREIRAS</t>
  </si>
  <si>
    <t>I</t>
  </si>
  <si>
    <t>II</t>
  </si>
  <si>
    <t>III</t>
  </si>
  <si>
    <t>IV</t>
  </si>
  <si>
    <t>PROPORÇÃO ENTRE NIVEIS E CARREIRAS</t>
  </si>
  <si>
    <t>(NI:NF)             1:2.653298</t>
  </si>
  <si>
    <t>(NI:NF)             1:2.653298      (CARR. I, II)    1:1.40</t>
  </si>
  <si>
    <t>(NI:NF)             1:2.653298      (CARR. I, III)    1:1.65</t>
  </si>
  <si>
    <t>(NI:NF)             1:2.653298      (CARR. III, IV)    1:1.85</t>
  </si>
  <si>
    <t>NÍVEIS</t>
  </si>
  <si>
    <t>SALÁRIO R$</t>
  </si>
  <si>
    <t>Referente ao mês de Novembro/99 até Setembro/2001</t>
  </si>
  <si>
    <t>Referente ao mês de Outubro/2001</t>
  </si>
  <si>
    <t xml:space="preserve">Percentual reajuste de 6,82 % </t>
  </si>
  <si>
    <t>Referente ao mês de Novembro/2001</t>
  </si>
  <si>
    <t xml:space="preserve">Percentual reajuste de 8,16 % </t>
  </si>
  <si>
    <t>Referente ao mês de Novembro/2002</t>
  </si>
  <si>
    <t xml:space="preserve">Percentual reajuste de 10,26 % </t>
  </si>
  <si>
    <t>Referente ao mês de Julho/04</t>
  </si>
  <si>
    <t xml:space="preserve">Percentual reajuste de 10% </t>
  </si>
  <si>
    <t>Acordo Coletivo 2003/04</t>
  </si>
  <si>
    <t>O reajuste de 10 % foi a partir de Julho/2004</t>
  </si>
  <si>
    <t>Referente ao mês de Novembro/2003</t>
  </si>
  <si>
    <t xml:space="preserve">Percentual reajuste de 16,14 % </t>
  </si>
  <si>
    <t>DEPARTAMENTO ESTADUAL DE HABITAÇÃO E OBRAS PÚBLICAS</t>
  </si>
  <si>
    <t>Modelo (Formula) - Valor+Valor*Percentual/100</t>
  </si>
  <si>
    <t>Referente ao mês de Novembro/2004</t>
  </si>
  <si>
    <t>Percentual reajuste de 5,72%</t>
  </si>
  <si>
    <t>Modelo (Formula) = Valor+Valor*Percentual/100</t>
  </si>
  <si>
    <t xml:space="preserve">TABELA DE SALÁRIOS DE EMPREGOS PERMANENTES </t>
  </si>
  <si>
    <t>Período de: Nov/2005 a Out/2006</t>
  </si>
  <si>
    <t>Percentual de Reajuste: 5,42%</t>
  </si>
  <si>
    <t>(NI:NF)             1:2.653298      (CARR. II, III)    1:1.65</t>
  </si>
  <si>
    <t>TABELA DE EMPREGOS PERMANENTES</t>
  </si>
  <si>
    <t>Carreiras
Classificação</t>
  </si>
  <si>
    <t xml:space="preserve">Carreira I
Serviços não Qualificados           </t>
  </si>
  <si>
    <t>Carreira II
Auxiliares Administrativo e Operacionais</t>
  </si>
  <si>
    <t>Carreira III
Administrativo e Operacionais</t>
  </si>
  <si>
    <t xml:space="preserve">Carreira IV
Técnico e Superior
</t>
  </si>
  <si>
    <t xml:space="preserve">Cargo de Emprego
Permanente
</t>
  </si>
  <si>
    <t>05
25
25
05
15</t>
  </si>
  <si>
    <t xml:space="preserve">Ag. de Portaria
Ag. Serv. Gerais
Ag. Cobrador I
Menor Atendente
Vigilante
</t>
  </si>
  <si>
    <t>80
10
06
01
04
03
03
25</t>
  </si>
  <si>
    <t>Ag. Administrativo I
Ag. Cobrador II
Aux. Contabilidade
Aux. Fiscalização
Aux. Topógrafo
Artífice Especializado
Tesoureiro Auxiliar
Motorista</t>
  </si>
  <si>
    <t>40
06
02
31
10
03</t>
  </si>
  <si>
    <t xml:space="preserve">Ag. Administrativo II
Desenhista
Topógrafo
Técnico Edificações
Técnico Contabilidade
Técnico Programação
</t>
  </si>
  <si>
    <t xml:space="preserve">07
04
11
01
03
16
29
07
03
01
</t>
  </si>
  <si>
    <t>Advogado
Arquiteto
Assistente Social
Biblioteconomista
Contador 
Economista
Engenheiro
Administrador 
Téc. em Educação
Analista de Sistema</t>
  </si>
  <si>
    <t>Cond. Mínima
para Ingresso</t>
  </si>
  <si>
    <t>1º Grau</t>
  </si>
  <si>
    <t>2º Grau</t>
  </si>
  <si>
    <t>Curso Superior ou Equivalente</t>
  </si>
  <si>
    <t>Número de Níveis</t>
  </si>
  <si>
    <t>Interstício para Promoção</t>
  </si>
  <si>
    <t xml:space="preserve">
1 ano</t>
  </si>
  <si>
    <r>
      <rPr>
        <sz val="6.8"/>
        <rFont val="Lucida Sans Unicode"/>
        <family val="2"/>
      </rPr>
      <t xml:space="preserve">
</t>
    </r>
    <r>
      <rPr>
        <sz val="7"/>
        <rFont val="Arial"/>
        <family val="2"/>
      </rPr>
      <t>1 ano</t>
    </r>
  </si>
  <si>
    <t>Progressão Salarial</t>
  </si>
  <si>
    <t xml:space="preserve">
5%</t>
  </si>
  <si>
    <r>
      <rPr>
        <sz val="6.8"/>
        <rFont val="Lucida Sans Unicode"/>
        <family val="2"/>
      </rPr>
      <t xml:space="preserve">
</t>
    </r>
    <r>
      <rPr>
        <sz val="7"/>
        <rFont val="Arial"/>
        <family val="2"/>
      </rPr>
      <t>5%</t>
    </r>
  </si>
  <si>
    <t>Proporção entre os níveis de 1 a 21</t>
  </si>
  <si>
    <t xml:space="preserve">
1:2,653298</t>
  </si>
  <si>
    <r>
      <rPr>
        <sz val="6.8"/>
        <rFont val="Lucida Sans Unicode"/>
        <family val="2"/>
      </rPr>
      <t xml:space="preserve">
</t>
    </r>
    <r>
      <rPr>
        <sz val="7"/>
        <rFont val="Arial"/>
        <family val="2"/>
      </rPr>
      <t>1:2,653298</t>
    </r>
  </si>
  <si>
    <t>Proporção entre Carreiras</t>
  </si>
  <si>
    <r>
      <rPr>
        <sz val="6.8"/>
        <rFont val="Lucida Sans Unicode"/>
        <family val="2"/>
      </rPr>
      <t xml:space="preserve">
              </t>
    </r>
    <r>
      <rPr>
        <sz val="8"/>
        <rFont val="Times New Roman"/>
        <family val="1"/>
      </rPr>
      <t>-</t>
    </r>
  </si>
  <si>
    <t>Carreiras I e II
1:1,40</t>
  </si>
  <si>
    <t>Carreiras II e III
1:1,65</t>
  </si>
  <si>
    <t>Carreiras III e IV
1:1,85</t>
  </si>
  <si>
    <t>Companhia Estadual de Habitação e Obras Públicas</t>
  </si>
  <si>
    <t>TABELA DE SALÁRIOS DE EMPREGOS PERMANENTES</t>
  </si>
  <si>
    <t>Período de: MAIO/2007 a ABR/2008</t>
  </si>
  <si>
    <t>Percentual de reajuste: 2,96%</t>
  </si>
  <si>
    <t>(NI:NF)  1:2.653298</t>
  </si>
  <si>
    <t xml:space="preserve">      (NI:NF)           1:2.653298      (CARR. I, II)    1:1.40</t>
  </si>
  <si>
    <t xml:space="preserve">     (NI:NF)          1:2.653298       (CARR. II, III)    1:1.65</t>
  </si>
  <si>
    <t xml:space="preserve">      (NI:NF)          1:2.653298     (CARR. III, IV)    1:1.85</t>
  </si>
  <si>
    <t>Período de: MAIO/2008 a ABR/2009</t>
  </si>
  <si>
    <t>Percentual de reajuste: 5,00%</t>
  </si>
  <si>
    <t>Período de: MAIO/2009 a ABR/2010</t>
  </si>
  <si>
    <t>Percentual de reajuste: 5,53%</t>
  </si>
  <si>
    <t>Modelo (Formula) = Valor Atual*(1+Percentual/100)</t>
  </si>
  <si>
    <t>Período de: ABRIL/2009 a MAIO/2010</t>
  </si>
  <si>
    <t>Percentual de reajuste: 5,49% (INPC)</t>
  </si>
  <si>
    <t>Período de: ABRIL/2010 a MARÇO/2011</t>
  </si>
  <si>
    <t>Percentual de reajuste: 5,26% (IPCA)</t>
  </si>
  <si>
    <t>Período de: ABRIL/2011 A MARÇO/2012</t>
  </si>
  <si>
    <t>Percentual de reajuste:   % 5,70</t>
  </si>
  <si>
    <t>Período de: MARÇO/2012 A FEVEREIRO/2013</t>
  </si>
  <si>
    <t>Percentual de reajuste: 5,02 %</t>
  </si>
  <si>
    <t>Período de:  JULHO/2014  A  JUNHO/2015</t>
  </si>
  <si>
    <t>Percentual de reajuste: 6,38 %</t>
  </si>
  <si>
    <t>Reajustado em :  ABRIL/2022</t>
  </si>
  <si>
    <t>Percentual de reajuste: 5,00 %</t>
  </si>
  <si>
    <t xml:space="preserve">Período de: </t>
  </si>
  <si>
    <t>Percentual de reajuste: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</si>
</sst>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.000000"/>
  </numFmts>
  <fonts count="15" x14ac:knownFonts="1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.8"/>
      <name val="Lucida Sans Unicode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164" fontId="14" fillId="0" borderId="0" applyFill="0" applyBorder="0" applyAlignment="0" applyProtection="0"/>
  </cellStyleXfs>
  <cellXfs count="76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2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2" fontId="0" fillId="0" borderId="2" xfId="0" applyNumberFormat="1" applyFont="1" applyBorder="1"/>
    <xf numFmtId="4" fontId="0" fillId="0" borderId="2" xfId="0" applyNumberFormat="1" applyFont="1" applyBorder="1"/>
    <xf numFmtId="0" fontId="5" fillId="0" borderId="1" xfId="0" applyFont="1" applyBorder="1" applyAlignment="1">
      <alignment horizontal="right"/>
    </xf>
    <xf numFmtId="164" fontId="0" fillId="0" borderId="0" xfId="1" applyFont="1" applyFill="1" applyBorder="1" applyAlignment="1" applyProtection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164" fontId="0" fillId="0" borderId="2" xfId="1" applyFont="1" applyFill="1" applyBorder="1" applyAlignment="1" applyProtection="1">
      <alignment horizontal="center"/>
    </xf>
    <xf numFmtId="164" fontId="0" fillId="0" borderId="2" xfId="1" applyNumberFormat="1" applyFont="1" applyFill="1" applyBorder="1" applyAlignment="1" applyProtection="1">
      <alignment horizontal="center"/>
    </xf>
    <xf numFmtId="164" fontId="0" fillId="0" borderId="0" xfId="0" applyNumberFormat="1"/>
    <xf numFmtId="4" fontId="0" fillId="0" borderId="0" xfId="0" applyNumberForma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Font="1" applyBorder="1"/>
    <xf numFmtId="4" fontId="0" fillId="0" borderId="5" xfId="0" applyNumberFormat="1" applyFont="1" applyBorder="1"/>
    <xf numFmtId="4" fontId="0" fillId="0" borderId="9" xfId="0" applyNumberFormat="1" applyFont="1" applyBorder="1"/>
    <xf numFmtId="0" fontId="0" fillId="0" borderId="0" xfId="0" applyNumberFormat="1"/>
    <xf numFmtId="0" fontId="0" fillId="0" borderId="10" xfId="0" applyBorder="1" applyAlignment="1">
      <alignment horizontal="center"/>
    </xf>
    <xf numFmtId="4" fontId="0" fillId="0" borderId="11" xfId="0" applyNumberFormat="1" applyFont="1" applyBorder="1"/>
    <xf numFmtId="165" fontId="0" fillId="0" borderId="0" xfId="0" applyNumberFormat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8" fillId="0" borderId="0" xfId="0" applyFont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4" fontId="0" fillId="0" borderId="4" xfId="0" applyNumberFormat="1" applyFont="1" applyBorder="1"/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9525</xdr:rowOff>
    </xdr:from>
    <xdr:to>
      <xdr:col>3</xdr:col>
      <xdr:colOff>314325</xdr:colOff>
      <xdr:row>1</xdr:row>
      <xdr:rowOff>304800</xdr:rowOff>
    </xdr:to>
    <xdr:pic>
      <xdr:nvPicPr>
        <xdr:cNvPr id="1025" name="Figuras 1">
          <a:extLst>
            <a:ext uri="{FF2B5EF4-FFF2-40B4-BE49-F238E27FC236}">
              <a16:creationId xmlns:a16="http://schemas.microsoft.com/office/drawing/2014/main" id="{90B62C07-49E9-C5CF-FB61-417D6C16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9525"/>
          <a:ext cx="1685925" cy="4572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152400</xdr:rowOff>
    </xdr:to>
    <xdr:pic>
      <xdr:nvPicPr>
        <xdr:cNvPr id="10241" name="Figuras 9">
          <a:extLst>
            <a:ext uri="{FF2B5EF4-FFF2-40B4-BE49-F238E27FC236}">
              <a16:creationId xmlns:a16="http://schemas.microsoft.com/office/drawing/2014/main" id="{542A3F5E-D231-0D5F-D78B-61DE05DD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152400</xdr:rowOff>
    </xdr:to>
    <xdr:pic>
      <xdr:nvPicPr>
        <xdr:cNvPr id="11265" name="Figuras 9">
          <a:extLst>
            <a:ext uri="{FF2B5EF4-FFF2-40B4-BE49-F238E27FC236}">
              <a16:creationId xmlns:a16="http://schemas.microsoft.com/office/drawing/2014/main" id="{C26B33D1-17E9-6CD9-8359-1704D714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152400</xdr:rowOff>
    </xdr:to>
    <xdr:pic>
      <xdr:nvPicPr>
        <xdr:cNvPr id="12289" name="Figuras 9">
          <a:extLst>
            <a:ext uri="{FF2B5EF4-FFF2-40B4-BE49-F238E27FC236}">
              <a16:creationId xmlns:a16="http://schemas.microsoft.com/office/drawing/2014/main" id="{16E2358E-222A-51F4-E581-804DC014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142875</xdr:rowOff>
    </xdr:to>
    <xdr:pic>
      <xdr:nvPicPr>
        <xdr:cNvPr id="13313" name="Figuras 9">
          <a:extLst>
            <a:ext uri="{FF2B5EF4-FFF2-40B4-BE49-F238E27FC236}">
              <a16:creationId xmlns:a16="http://schemas.microsoft.com/office/drawing/2014/main" id="{CE7071D0-23F3-A5D5-B435-BDEFEF0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142875</xdr:rowOff>
    </xdr:to>
    <xdr:pic>
      <xdr:nvPicPr>
        <xdr:cNvPr id="14337" name="Figuras 9">
          <a:extLst>
            <a:ext uri="{FF2B5EF4-FFF2-40B4-BE49-F238E27FC236}">
              <a16:creationId xmlns:a16="http://schemas.microsoft.com/office/drawing/2014/main" id="{C3E2C13E-2EB1-BDD1-FB12-3874A890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304800</xdr:colOff>
      <xdr:row>2</xdr:row>
      <xdr:rowOff>152400</xdr:rowOff>
    </xdr:to>
    <xdr:pic>
      <xdr:nvPicPr>
        <xdr:cNvPr id="15361" name="Figuras 9">
          <a:extLst>
            <a:ext uri="{FF2B5EF4-FFF2-40B4-BE49-F238E27FC236}">
              <a16:creationId xmlns:a16="http://schemas.microsoft.com/office/drawing/2014/main" id="{1F2E71B3-C533-507A-222A-1D0E78F0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7160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104775</xdr:rowOff>
    </xdr:to>
    <xdr:pic>
      <xdr:nvPicPr>
        <xdr:cNvPr id="16385" name="Figuras 9">
          <a:extLst>
            <a:ext uri="{FF2B5EF4-FFF2-40B4-BE49-F238E27FC236}">
              <a16:creationId xmlns:a16="http://schemas.microsoft.com/office/drawing/2014/main" id="{50A5232B-9085-B6A7-B827-FD2E7E49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76200</xdr:rowOff>
    </xdr:to>
    <xdr:pic>
      <xdr:nvPicPr>
        <xdr:cNvPr id="17409" name="Figuras 9">
          <a:extLst>
            <a:ext uri="{FF2B5EF4-FFF2-40B4-BE49-F238E27FC236}">
              <a16:creationId xmlns:a16="http://schemas.microsoft.com/office/drawing/2014/main" id="{93AB0BA9-A6DE-3189-52EA-3200218B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76200</xdr:rowOff>
    </xdr:to>
    <xdr:pic>
      <xdr:nvPicPr>
        <xdr:cNvPr id="18433" name="Figuras 9">
          <a:extLst>
            <a:ext uri="{FF2B5EF4-FFF2-40B4-BE49-F238E27FC236}">
              <a16:creationId xmlns:a16="http://schemas.microsoft.com/office/drawing/2014/main" id="{A1577E4A-29E3-2172-5980-58D9B015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104775</xdr:rowOff>
    </xdr:to>
    <xdr:pic>
      <xdr:nvPicPr>
        <xdr:cNvPr id="19457" name="Figuras 9">
          <a:extLst>
            <a:ext uri="{FF2B5EF4-FFF2-40B4-BE49-F238E27FC236}">
              <a16:creationId xmlns:a16="http://schemas.microsoft.com/office/drawing/2014/main" id="{351186BF-DF15-FB6F-CE0E-C9EAE1E8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152400</xdr:rowOff>
    </xdr:from>
    <xdr:to>
      <xdr:col>3</xdr:col>
      <xdr:colOff>314325</xdr:colOff>
      <xdr:row>1</xdr:row>
      <xdr:rowOff>209550</xdr:rowOff>
    </xdr:to>
    <xdr:pic>
      <xdr:nvPicPr>
        <xdr:cNvPr id="2049" name="Figuras 2">
          <a:extLst>
            <a:ext uri="{FF2B5EF4-FFF2-40B4-BE49-F238E27FC236}">
              <a16:creationId xmlns:a16="http://schemas.microsoft.com/office/drawing/2014/main" id="{B55325FE-B223-C92D-B03D-E1CF1EE9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1685925" cy="209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3</xdr:col>
      <xdr:colOff>47625</xdr:colOff>
      <xdr:row>1</xdr:row>
      <xdr:rowOff>285750</xdr:rowOff>
    </xdr:to>
    <xdr:pic>
      <xdr:nvPicPr>
        <xdr:cNvPr id="3073" name="Figuras 3">
          <a:extLst>
            <a:ext uri="{FF2B5EF4-FFF2-40B4-BE49-F238E27FC236}">
              <a16:creationId xmlns:a16="http://schemas.microsoft.com/office/drawing/2014/main" id="{81AE85F2-A5BB-8E43-7943-6BA360F6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1628775" cy="4476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66675</xdr:rowOff>
    </xdr:from>
    <xdr:to>
      <xdr:col>3</xdr:col>
      <xdr:colOff>28575</xdr:colOff>
      <xdr:row>2</xdr:row>
      <xdr:rowOff>123825</xdr:rowOff>
    </xdr:to>
    <xdr:pic>
      <xdr:nvPicPr>
        <xdr:cNvPr id="4097" name="Figuras 4">
          <a:extLst>
            <a:ext uri="{FF2B5EF4-FFF2-40B4-BE49-F238E27FC236}">
              <a16:creationId xmlns:a16="http://schemas.microsoft.com/office/drawing/2014/main" id="{EF1E0318-1FAF-1F19-90F4-5221F225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6675"/>
          <a:ext cx="1171575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66675</xdr:rowOff>
    </xdr:from>
    <xdr:to>
      <xdr:col>3</xdr:col>
      <xdr:colOff>38100</xdr:colOff>
      <xdr:row>2</xdr:row>
      <xdr:rowOff>123825</xdr:rowOff>
    </xdr:to>
    <xdr:pic>
      <xdr:nvPicPr>
        <xdr:cNvPr id="5121" name="Figuras 5">
          <a:extLst>
            <a:ext uri="{FF2B5EF4-FFF2-40B4-BE49-F238E27FC236}">
              <a16:creationId xmlns:a16="http://schemas.microsoft.com/office/drawing/2014/main" id="{34E70DDA-5967-3C93-81B0-E5AB8C41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66675"/>
          <a:ext cx="1971675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66675</xdr:rowOff>
    </xdr:from>
    <xdr:to>
      <xdr:col>3</xdr:col>
      <xdr:colOff>38100</xdr:colOff>
      <xdr:row>2</xdr:row>
      <xdr:rowOff>123825</xdr:rowOff>
    </xdr:to>
    <xdr:pic>
      <xdr:nvPicPr>
        <xdr:cNvPr id="6145" name="Figuras 6">
          <a:extLst>
            <a:ext uri="{FF2B5EF4-FFF2-40B4-BE49-F238E27FC236}">
              <a16:creationId xmlns:a16="http://schemas.microsoft.com/office/drawing/2014/main" id="{C5FA5007-D725-E866-A459-6ED0CEA9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66675"/>
          <a:ext cx="1924050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66675</xdr:rowOff>
    </xdr:from>
    <xdr:to>
      <xdr:col>3</xdr:col>
      <xdr:colOff>47625</xdr:colOff>
      <xdr:row>2</xdr:row>
      <xdr:rowOff>123825</xdr:rowOff>
    </xdr:to>
    <xdr:pic>
      <xdr:nvPicPr>
        <xdr:cNvPr id="7169" name="Figuras 7">
          <a:extLst>
            <a:ext uri="{FF2B5EF4-FFF2-40B4-BE49-F238E27FC236}">
              <a16:creationId xmlns:a16="http://schemas.microsoft.com/office/drawing/2014/main" id="{B0822877-27AF-0705-EA0D-9E0F7E9A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6675"/>
          <a:ext cx="1800225" cy="3810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0</xdr:row>
          <xdr:rowOff>9525</xdr:rowOff>
        </xdr:from>
        <xdr:to>
          <xdr:col>3</xdr:col>
          <xdr:colOff>66675</xdr:colOff>
          <xdr:row>2</xdr:row>
          <xdr:rowOff>133350</xdr:rowOff>
        </xdr:to>
        <xdr:sp macro="" textlink="">
          <xdr:nvSpPr>
            <xdr:cNvPr id="8193" name="Picture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54BE83E2-C2CB-3C63-B195-0F3F990917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247650</xdr:colOff>
          <xdr:row>2</xdr:row>
          <xdr:rowOff>304800</xdr:rowOff>
        </xdr:to>
        <xdr:sp macro="" textlink="">
          <xdr:nvSpPr>
            <xdr:cNvPr id="9217" name="Picture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C0EF8C76-9F2C-5199-FC29-5CBB4F28B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Relationship Id="rId4" Type="http://schemas.openxmlformats.org/officeDocument/2006/relationships/image" Target="../media/image2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G23" sqref="G23"/>
    </sheetView>
  </sheetViews>
  <sheetFormatPr defaultColWidth="9" defaultRowHeight="12.75" x14ac:dyDescent="0.2"/>
  <cols>
    <col min="1" max="1" width="18.5703125" customWidth="1"/>
    <col min="2" max="5" width="13.5703125" customWidth="1"/>
  </cols>
  <sheetData>
    <row r="2" spans="1:5" ht="37.5" customHeight="1" x14ac:dyDescent="0.2">
      <c r="A2" s="71" t="s">
        <v>0</v>
      </c>
      <c r="B2" s="71"/>
      <c r="C2" s="71"/>
      <c r="D2" s="71"/>
      <c r="E2" s="71"/>
    </row>
    <row r="3" spans="1:5" x14ac:dyDescent="0.2">
      <c r="A3" s="72" t="s">
        <v>1</v>
      </c>
      <c r="B3" s="72"/>
      <c r="C3" s="72"/>
      <c r="D3" s="72"/>
      <c r="E3" s="72"/>
    </row>
    <row r="4" spans="1:5" x14ac:dyDescent="0.2">
      <c r="A4" s="72" t="s">
        <v>2</v>
      </c>
      <c r="B4" s="72"/>
      <c r="C4" s="72"/>
      <c r="D4" s="72"/>
      <c r="E4" s="72"/>
    </row>
    <row r="5" spans="1:5" x14ac:dyDescent="0.2">
      <c r="A5" s="2"/>
      <c r="B5" s="2"/>
      <c r="C5" s="2"/>
      <c r="D5" s="2"/>
      <c r="E5" s="2"/>
    </row>
    <row r="6" spans="1:5" x14ac:dyDescent="0.2">
      <c r="A6" s="3"/>
      <c r="B6" s="3"/>
      <c r="C6" s="3"/>
      <c r="D6" s="73" t="s">
        <v>3</v>
      </c>
      <c r="E6" s="73"/>
    </row>
    <row r="7" spans="1:5" ht="17.25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5" ht="70.5" customHeight="1" x14ac:dyDescent="0.2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</row>
    <row r="9" spans="1:5" ht="18" customHeight="1" x14ac:dyDescent="0.2">
      <c r="A9" s="4" t="s">
        <v>14</v>
      </c>
      <c r="B9" s="4" t="s">
        <v>15</v>
      </c>
      <c r="C9" s="4" t="s">
        <v>15</v>
      </c>
      <c r="D9" s="4" t="s">
        <v>15</v>
      </c>
      <c r="E9" s="4" t="s">
        <v>15</v>
      </c>
    </row>
    <row r="10" spans="1:5" ht="18" customHeight="1" x14ac:dyDescent="0.2">
      <c r="A10" s="6">
        <v>1</v>
      </c>
      <c r="B10" s="7">
        <v>178.85</v>
      </c>
      <c r="C10" s="7">
        <v>250.39</v>
      </c>
      <c r="D10" s="7">
        <v>413.15</v>
      </c>
      <c r="E10" s="8">
        <v>764.32</v>
      </c>
    </row>
    <row r="11" spans="1:5" ht="18" customHeight="1" x14ac:dyDescent="0.2">
      <c r="A11" s="6">
        <v>2</v>
      </c>
      <c r="B11" s="7">
        <v>187.8</v>
      </c>
      <c r="C11" s="7">
        <v>262.91000000000003</v>
      </c>
      <c r="D11" s="7">
        <v>433.8</v>
      </c>
      <c r="E11" s="8">
        <v>802.54</v>
      </c>
    </row>
    <row r="12" spans="1:5" ht="18" customHeight="1" x14ac:dyDescent="0.2">
      <c r="A12" s="6">
        <v>3</v>
      </c>
      <c r="B12" s="7">
        <v>197.18</v>
      </c>
      <c r="C12" s="7">
        <v>276.06</v>
      </c>
      <c r="D12" s="8">
        <v>455.5</v>
      </c>
      <c r="E12" s="8">
        <v>842.66</v>
      </c>
    </row>
    <row r="13" spans="1:5" ht="18" customHeight="1" x14ac:dyDescent="0.2">
      <c r="A13" s="6">
        <v>4</v>
      </c>
      <c r="B13" s="7">
        <v>207.04</v>
      </c>
      <c r="C13" s="7">
        <v>289.86</v>
      </c>
      <c r="D13" s="8">
        <v>478.26</v>
      </c>
      <c r="E13" s="8">
        <v>884.8</v>
      </c>
    </row>
    <row r="14" spans="1:5" ht="18" customHeight="1" x14ac:dyDescent="0.2">
      <c r="A14" s="6">
        <v>5</v>
      </c>
      <c r="B14" s="7">
        <v>217.39</v>
      </c>
      <c r="C14" s="7">
        <v>304.35000000000002</v>
      </c>
      <c r="D14" s="8">
        <v>502.18</v>
      </c>
      <c r="E14" s="8">
        <v>929.03</v>
      </c>
    </row>
    <row r="15" spans="1:5" ht="18" customHeight="1" x14ac:dyDescent="0.2">
      <c r="A15" s="6">
        <v>6</v>
      </c>
      <c r="B15" s="7">
        <v>228.26</v>
      </c>
      <c r="C15" s="7">
        <v>319.57</v>
      </c>
      <c r="D15" s="8">
        <v>527.29</v>
      </c>
      <c r="E15" s="8">
        <v>975.49</v>
      </c>
    </row>
    <row r="16" spans="1:5" ht="18" customHeight="1" x14ac:dyDescent="0.2">
      <c r="A16" s="6">
        <v>7</v>
      </c>
      <c r="B16" s="7">
        <v>239.68</v>
      </c>
      <c r="C16" s="7">
        <v>335.55</v>
      </c>
      <c r="D16" s="8">
        <v>553.66</v>
      </c>
      <c r="E16" s="8">
        <v>1024.26</v>
      </c>
    </row>
    <row r="17" spans="1:5" ht="18" customHeight="1" x14ac:dyDescent="0.2">
      <c r="A17" s="6">
        <v>8</v>
      </c>
      <c r="B17" s="7">
        <v>251.67</v>
      </c>
      <c r="C17" s="7">
        <v>352.33</v>
      </c>
      <c r="D17" s="8">
        <v>581.34</v>
      </c>
      <c r="E17" s="8">
        <v>1075.48</v>
      </c>
    </row>
    <row r="18" spans="1:5" ht="18" customHeight="1" x14ac:dyDescent="0.2">
      <c r="A18" s="6">
        <v>9</v>
      </c>
      <c r="B18" s="7">
        <v>264.24</v>
      </c>
      <c r="C18" s="7">
        <v>369.94</v>
      </c>
      <c r="D18" s="8">
        <v>610.41</v>
      </c>
      <c r="E18" s="8">
        <v>1129.26</v>
      </c>
    </row>
    <row r="19" spans="1:5" ht="18" customHeight="1" x14ac:dyDescent="0.2">
      <c r="A19" s="6">
        <v>10</v>
      </c>
      <c r="B19" s="7">
        <v>277.45999999999998</v>
      </c>
      <c r="C19" s="7">
        <v>388.44</v>
      </c>
      <c r="D19" s="8">
        <v>640.93000000000006</v>
      </c>
      <c r="E19" s="8">
        <v>1185.72</v>
      </c>
    </row>
    <row r="20" spans="1:5" ht="18" customHeight="1" x14ac:dyDescent="0.2">
      <c r="A20" s="6">
        <v>11</v>
      </c>
      <c r="B20" s="7">
        <v>291.33</v>
      </c>
      <c r="C20" s="7">
        <v>407.86</v>
      </c>
      <c r="D20" s="8">
        <v>672.98</v>
      </c>
      <c r="E20" s="8">
        <v>1245</v>
      </c>
    </row>
    <row r="21" spans="1:5" ht="18" customHeight="1" x14ac:dyDescent="0.2">
      <c r="A21" s="6">
        <v>12</v>
      </c>
      <c r="B21" s="7">
        <v>305.90000000000003</v>
      </c>
      <c r="C21" s="7">
        <v>428.26</v>
      </c>
      <c r="D21" s="8">
        <v>706.62</v>
      </c>
      <c r="E21" s="8">
        <v>1307.25</v>
      </c>
    </row>
    <row r="22" spans="1:5" ht="18" customHeight="1" x14ac:dyDescent="0.2">
      <c r="A22" s="6">
        <v>13</v>
      </c>
      <c r="B22" s="7">
        <v>321.19</v>
      </c>
      <c r="C22" s="7">
        <v>449.66</v>
      </c>
      <c r="D22" s="8">
        <v>741.95</v>
      </c>
      <c r="E22" s="8">
        <v>1372.61</v>
      </c>
    </row>
    <row r="23" spans="1:5" ht="18" customHeight="1" x14ac:dyDescent="0.2">
      <c r="A23" s="6">
        <v>14</v>
      </c>
      <c r="B23" s="7">
        <v>337.25</v>
      </c>
      <c r="C23" s="7">
        <v>472.15</v>
      </c>
      <c r="D23" s="8">
        <v>779.05</v>
      </c>
      <c r="E23" s="8">
        <v>1441.25</v>
      </c>
    </row>
    <row r="24" spans="1:5" ht="18" customHeight="1" x14ac:dyDescent="0.2">
      <c r="A24" s="6">
        <v>15</v>
      </c>
      <c r="B24" s="7">
        <v>354.11</v>
      </c>
      <c r="C24" s="7">
        <v>495.76</v>
      </c>
      <c r="D24" s="8">
        <v>818.01</v>
      </c>
      <c r="E24" s="8">
        <v>1513.3</v>
      </c>
    </row>
    <row r="25" spans="1:5" ht="18" customHeight="1" x14ac:dyDescent="0.2">
      <c r="A25" s="6">
        <v>16</v>
      </c>
      <c r="B25" s="7">
        <v>371.82</v>
      </c>
      <c r="C25" s="7">
        <v>520.54999999999995</v>
      </c>
      <c r="D25" s="8">
        <v>858.9</v>
      </c>
      <c r="E25" s="8">
        <v>1588.97</v>
      </c>
    </row>
    <row r="26" spans="1:5" ht="18" customHeight="1" x14ac:dyDescent="0.2">
      <c r="A26" s="6">
        <v>17</v>
      </c>
      <c r="B26" s="7">
        <v>390.41</v>
      </c>
      <c r="C26" s="7">
        <v>546.58000000000004</v>
      </c>
      <c r="D26" s="8">
        <v>901.85</v>
      </c>
      <c r="E26" s="8">
        <v>1668.41</v>
      </c>
    </row>
    <row r="27" spans="1:5" ht="18" customHeight="1" x14ac:dyDescent="0.2">
      <c r="A27" s="6">
        <v>18</v>
      </c>
      <c r="B27" s="7">
        <v>409.93</v>
      </c>
      <c r="C27" s="7">
        <v>573.9</v>
      </c>
      <c r="D27" s="8">
        <v>946.94</v>
      </c>
      <c r="E27" s="8">
        <v>1751.84</v>
      </c>
    </row>
    <row r="28" spans="1:5" ht="18" customHeight="1" x14ac:dyDescent="0.2">
      <c r="A28" s="6">
        <v>19</v>
      </c>
      <c r="B28" s="7">
        <v>430.43</v>
      </c>
      <c r="C28" s="7">
        <v>602.6</v>
      </c>
      <c r="D28" s="8">
        <v>994.29000000000008</v>
      </c>
      <c r="E28" s="8">
        <v>1839.44</v>
      </c>
    </row>
    <row r="29" spans="1:5" ht="18" customHeight="1" x14ac:dyDescent="0.2">
      <c r="A29" s="6">
        <v>20</v>
      </c>
      <c r="B29" s="7">
        <v>451.95</v>
      </c>
      <c r="C29" s="7">
        <v>632.72</v>
      </c>
      <c r="D29" s="8">
        <v>1044</v>
      </c>
      <c r="E29" s="8">
        <v>1931.4</v>
      </c>
    </row>
    <row r="30" spans="1:5" ht="18" customHeight="1" x14ac:dyDescent="0.2">
      <c r="A30" s="6">
        <v>21</v>
      </c>
      <c r="B30" s="7">
        <v>474.55</v>
      </c>
      <c r="C30" s="7">
        <v>664.36</v>
      </c>
      <c r="D30" s="8">
        <v>1096.2</v>
      </c>
      <c r="E30" s="8">
        <v>2027.97</v>
      </c>
    </row>
    <row r="34" ht="18" customHeight="1" x14ac:dyDescent="0.2"/>
  </sheetData>
  <sheetProtection selectLockedCells="1" selectUnlockedCells="1"/>
  <mergeCells count="4">
    <mergeCell ref="A2:E2"/>
    <mergeCell ref="A3:E3"/>
    <mergeCell ref="A4:E4"/>
    <mergeCell ref="D6:E6"/>
  </mergeCells>
  <pageMargins left="1.5097222222222222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H18" sqref="H18"/>
    </sheetView>
  </sheetViews>
  <sheetFormatPr defaultColWidth="11" defaultRowHeight="12.75" x14ac:dyDescent="0.2"/>
  <cols>
    <col min="1" max="1" width="13" customWidth="1"/>
    <col min="2" max="2" width="12.5703125" customWidth="1"/>
    <col min="3" max="3" width="14.140625" customWidth="1"/>
    <col min="4" max="4" width="13.85546875" customWidth="1"/>
    <col min="5" max="5" width="13.7109375" customWidth="1"/>
  </cols>
  <sheetData>
    <row r="2" spans="1:8" x14ac:dyDescent="0.2">
      <c r="G2" s="26" t="s">
        <v>33</v>
      </c>
    </row>
    <row r="3" spans="1:8" x14ac:dyDescent="0.2">
      <c r="A3" s="63" t="s">
        <v>72</v>
      </c>
      <c r="B3" s="1"/>
      <c r="C3" s="1"/>
      <c r="D3" s="1"/>
      <c r="E3" s="1"/>
    </row>
    <row r="4" spans="1:8" x14ac:dyDescent="0.2">
      <c r="A4" s="72" t="s">
        <v>73</v>
      </c>
      <c r="B4" s="72"/>
      <c r="C4" s="72"/>
      <c r="D4" s="72"/>
      <c r="E4" s="72"/>
    </row>
    <row r="5" spans="1:8" x14ac:dyDescent="0.2">
      <c r="A5" s="72" t="s">
        <v>74</v>
      </c>
      <c r="B5" s="72"/>
      <c r="C5" s="72"/>
      <c r="D5" s="72"/>
      <c r="E5" s="72"/>
    </row>
    <row r="6" spans="1:8" x14ac:dyDescent="0.2">
      <c r="A6" s="2"/>
      <c r="B6" s="2"/>
      <c r="C6" s="2"/>
      <c r="D6" s="2"/>
      <c r="E6" s="2"/>
    </row>
    <row r="7" spans="1:8" x14ac:dyDescent="0.2">
      <c r="A7" s="3"/>
      <c r="B7" s="3"/>
      <c r="D7" s="16"/>
      <c r="E7" s="16" t="s">
        <v>75</v>
      </c>
    </row>
    <row r="8" spans="1:8" x14ac:dyDescent="0.2">
      <c r="A8" s="27" t="s">
        <v>4</v>
      </c>
      <c r="B8" s="29" t="s">
        <v>5</v>
      </c>
      <c r="C8" s="35" t="s">
        <v>6</v>
      </c>
      <c r="D8" s="29" t="s">
        <v>7</v>
      </c>
      <c r="E8" s="29" t="s">
        <v>8</v>
      </c>
    </row>
    <row r="9" spans="1:8" ht="51" x14ac:dyDescent="0.2">
      <c r="A9" s="30" t="s">
        <v>9</v>
      </c>
      <c r="B9" s="64" t="s">
        <v>76</v>
      </c>
      <c r="C9" s="65" t="s">
        <v>77</v>
      </c>
      <c r="D9" s="32" t="s">
        <v>78</v>
      </c>
      <c r="E9" s="32" t="s">
        <v>79</v>
      </c>
    </row>
    <row r="10" spans="1:8" x14ac:dyDescent="0.2">
      <c r="A10" s="27" t="s">
        <v>14</v>
      </c>
      <c r="B10" s="29" t="s">
        <v>15</v>
      </c>
      <c r="C10" s="35" t="s">
        <v>15</v>
      </c>
      <c r="D10" s="29" t="s">
        <v>15</v>
      </c>
      <c r="E10" s="29" t="s">
        <v>15</v>
      </c>
    </row>
    <row r="11" spans="1:8" x14ac:dyDescent="0.2">
      <c r="A11" s="36">
        <v>1</v>
      </c>
      <c r="B11" s="38">
        <f>'Reaj_ 5_42_'!C11+'Reaj_ 5_42_'!C11*2.96/100</f>
        <v>296.14384799999999</v>
      </c>
      <c r="C11" s="40">
        <f>'Reaj_ 5_42_'!E11+'Reaj_ 5_42_'!E11*2.96/100</f>
        <v>414.60612862102175</v>
      </c>
      <c r="D11" s="38">
        <f>'Reaj_ 5_42_'!G11+'Reaj_ 5_42_'!G11*2.96/100</f>
        <v>684.11087519379839</v>
      </c>
      <c r="E11" s="38">
        <f>'Reaj_ 5_42_'!I11+'Reaj_ 5_42_'!I11*2.96/100</f>
        <v>1265.5927002980131</v>
      </c>
      <c r="H11" s="41">
        <f>'Reaj_ 5_42_'!C11*(1+2.96/100)</f>
        <v>296.14384799999999</v>
      </c>
    </row>
    <row r="12" spans="1:8" x14ac:dyDescent="0.2">
      <c r="A12" s="36">
        <v>2</v>
      </c>
      <c r="B12" s="38">
        <f>'Reaj_ 5_42_'!C12+'Reaj_ 5_42_'!C12*2.96/100</f>
        <v>310.96701527628062</v>
      </c>
      <c r="C12" s="40">
        <f>'Reaj_ 5_42_'!E12+'Reaj_ 5_42_'!E12*2.96/100</f>
        <v>435.33726297277394</v>
      </c>
      <c r="D12" s="38">
        <f>'Reaj_ 5_42_'!G12+'Reaj_ 5_42_'!G12*2.96/100</f>
        <v>718.3040001429739</v>
      </c>
      <c r="E12" s="38">
        <f>'Reaj_ 5_42_'!I12+'Reaj_ 5_42_'!I12*2.96/100</f>
        <v>1328.878958678521</v>
      </c>
    </row>
    <row r="13" spans="1:8" x14ac:dyDescent="0.2">
      <c r="A13" s="36">
        <v>3</v>
      </c>
      <c r="B13" s="38">
        <f>'Reaj_ 5_42_'!C13+'Reaj_ 5_42_'!C13*2.96/100</f>
        <v>326.4988076260758</v>
      </c>
      <c r="C13" s="40">
        <f>'Reaj_ 5_42_'!E13+'Reaj_ 5_42_'!E13*2.96/100</f>
        <v>457.1115774077212</v>
      </c>
      <c r="D13" s="38">
        <f>'Reaj_ 5_42_'!G13+'Reaj_ 5_42_'!G13*2.96/100</f>
        <v>754.23575856414186</v>
      </c>
      <c r="E13" s="38">
        <f>'Reaj_ 5_42_'!I13+'Reaj_ 5_42_'!I13*2.96/100</f>
        <v>1395.3113157226335</v>
      </c>
    </row>
    <row r="14" spans="1:8" x14ac:dyDescent="0.2">
      <c r="A14" s="36">
        <v>4</v>
      </c>
      <c r="B14" s="38">
        <f>'Reaj_ 5_42_'!C14+'Reaj_ 5_42_'!C14*2.96/100</f>
        <v>342.82540384878138</v>
      </c>
      <c r="C14" s="40">
        <f>'Reaj_ 5_42_'!E14+'Reaj_ 5_42_'!E14*2.96/100</f>
        <v>479.9621887539015</v>
      </c>
      <c r="D14" s="38">
        <f>'Reaj_ 5_42_'!G14+'Reaj_ 5_42_'!G14*2.96/100</f>
        <v>791.92270887132042</v>
      </c>
      <c r="E14" s="38">
        <f>'Reaj_ 5_42_'!I14+'Reaj_ 5_42_'!I14*2.96/100</f>
        <v>1465.0884723985789</v>
      </c>
    </row>
    <row r="15" spans="1:8" x14ac:dyDescent="0.2">
      <c r="A15" s="36">
        <v>5</v>
      </c>
      <c r="B15" s="38">
        <f>'Reaj_ 5_42_'!C15+'Reaj_ 5_42_'!C15*2.96/100</f>
        <v>359.96336235841653</v>
      </c>
      <c r="C15" s="40">
        <f>'Reaj_ 5_42_'!E15+'Reaj_ 5_42_'!E15*2.96/100</f>
        <v>503.95533066739097</v>
      </c>
      <c r="D15" s="38">
        <f>'Reaj_ 5_42_'!G15+'Reaj_ 5_42_'!G15*2.96/100</f>
        <v>831.53043520469976</v>
      </c>
      <c r="E15" s="38">
        <f>'Reaj_ 5_42_'!I15+'Reaj_ 5_42_'!I15*2.96/100</f>
        <v>1538.3263376044888</v>
      </c>
    </row>
    <row r="16" spans="1:8" x14ac:dyDescent="0.2">
      <c r="A16" s="36">
        <v>6</v>
      </c>
      <c r="B16" s="38">
        <f>'Reaj_ 5_42_'!C16+'Reaj_ 5_42_'!C16*2.96/100</f>
        <v>377.96235839703837</v>
      </c>
      <c r="C16" s="40">
        <f>'Reaj_ 5_42_'!E16+'Reaj_ 5_42_'!E16*2.96/100</f>
        <v>529.15723680426527</v>
      </c>
      <c r="D16" s="38">
        <f>'Reaj_ 5_42_'!G16+'Reaj_ 5_42_'!G16*2.96/100</f>
        <v>873.10861280633651</v>
      </c>
      <c r="E16" s="38">
        <f>'Reaj_ 5_42_'!I16+'Reaj_ 5_42_'!I16*2.96/100</f>
        <v>1615.2567291366295</v>
      </c>
    </row>
    <row r="17" spans="1:8" x14ac:dyDescent="0.2">
      <c r="A17" s="36">
        <v>7</v>
      </c>
      <c r="B17" s="38">
        <f>'Reaj_ 5_42_'!C17+'Reaj_ 5_42_'!C17*2.96/100</f>
        <v>396.87206720670366</v>
      </c>
      <c r="C17" s="40">
        <f>'Reaj_ 5_42_'!E17+'Reaj_ 5_42_'!E17*2.96/100</f>
        <v>555.61758240658128</v>
      </c>
      <c r="D17" s="38">
        <f>'Reaj_ 5_42_'!G17+'Reaj_ 5_42_'!G17*2.96/100</f>
        <v>916.77315057436363</v>
      </c>
      <c r="E17" s="38">
        <f>'Reaj_ 5_42_'!I17+'Reaj_ 5_42_'!I17*2.96/100</f>
        <v>1696.0121143071522</v>
      </c>
      <c r="H17" s="41">
        <f>E17*(1+5/100)</f>
        <v>1780.8127200225099</v>
      </c>
    </row>
    <row r="18" spans="1:8" x14ac:dyDescent="0.2">
      <c r="A18" s="36">
        <v>8</v>
      </c>
      <c r="B18" s="38">
        <f>'Reaj_ 5_42_'!C18+'Reaj_ 5_42_'!C18*2.96/100</f>
        <v>416.72560561545009</v>
      </c>
      <c r="C18" s="40">
        <f>'Reaj_ 5_42_'!E18+'Reaj_ 5_42_'!E18*2.96/100</f>
        <v>583.40260113041518</v>
      </c>
      <c r="D18" s="38">
        <f>'Reaj_ 5_42_'!G18+'Reaj_ 5_42_'!G18*2.96/100</f>
        <v>962.60684057887636</v>
      </c>
      <c r="E18" s="38">
        <f>'Reaj_ 5_42_'!I18+'Reaj_ 5_42_'!I18*2.96/100</f>
        <v>1780.824310912323</v>
      </c>
    </row>
    <row r="19" spans="1:8" x14ac:dyDescent="0.2">
      <c r="A19" s="36">
        <v>9</v>
      </c>
      <c r="B19" s="38">
        <f>'Reaj_ 5_42_'!C19+'Reaj_ 5_42_'!C19*2.96/100</f>
        <v>437.53953203729702</v>
      </c>
      <c r="C19" s="40">
        <f>'Reaj_ 5_42_'!E19+'Reaj_ 5_42_'!E19*2.96/100</f>
        <v>612.56196821782339</v>
      </c>
      <c r="D19" s="38">
        <f>'Reaj_ 5_42_'!G19+'Reaj_ 5_42_'!G19*2.96/100</f>
        <v>1010.7421501320259</v>
      </c>
      <c r="E19" s="38">
        <f>'Reaj_ 5_42_'!I19+'Reaj_ 5_42_'!I19*2.96/100</f>
        <v>1869.8754615063506</v>
      </c>
    </row>
    <row r="20" spans="1:8" x14ac:dyDescent="0.2">
      <c r="A20" s="36">
        <v>10</v>
      </c>
      <c r="B20" s="38">
        <f>'Reaj_ 5_42_'!C20+'Reaj_ 5_42_'!C20*2.96/100</f>
        <v>459.42975537037705</v>
      </c>
      <c r="C20" s="40">
        <f>'Reaj_ 5_42_'!E20+'Reaj_ 5_42_'!E20*2.96/100</f>
        <v>643.19503415292036</v>
      </c>
      <c r="D20" s="38">
        <f>'Reaj_ 5_42_'!G20+'Reaj_ 5_42_'!G20*2.96/100</f>
        <v>1061.2784297179262</v>
      </c>
      <c r="E20" s="38">
        <f>'Reaj_ 5_42_'!I20+'Reaj_ 5_42_'!I20*2.96/100</f>
        <v>1963.364267057462</v>
      </c>
    </row>
    <row r="21" spans="1:8" x14ac:dyDescent="0.2">
      <c r="A21" s="36">
        <v>11</v>
      </c>
      <c r="B21" s="38">
        <f>'Reaj_ 5_42_'!C21+'Reaj_ 5_42_'!C21*2.96/100</f>
        <v>482.39627561469018</v>
      </c>
      <c r="C21" s="40">
        <f>'Reaj_ 5_42_'!E21+'Reaj_ 5_42_'!E21*2.96/100</f>
        <v>675.35147417776261</v>
      </c>
      <c r="D21" s="38">
        <f>'Reaj_ 5_42_'!G21+'Reaj_ 5_42_'!G21*2.96/100</f>
        <v>1114.348146648729</v>
      </c>
      <c r="E21" s="38">
        <f>'Reaj_ 5_42_'!I21+'Reaj_ 5_42_'!I21*2.96/100</f>
        <v>2061.5225453619241</v>
      </c>
    </row>
    <row r="22" spans="1:8" x14ac:dyDescent="0.2">
      <c r="A22" s="36">
        <v>12</v>
      </c>
      <c r="B22" s="38">
        <f>'Reaj_ 5_42_'!C22+'Reaj_ 5_42_'!C22*2.96/100</f>
        <v>506.5218848403315</v>
      </c>
      <c r="C22" s="40">
        <f>'Reaj_ 5_42_'!E22+'Reaj_ 5_42_'!E22*2.96/100</f>
        <v>709.13063877646414</v>
      </c>
      <c r="D22" s="38">
        <f>'Reaj_ 5_42_'!G22+'Reaj_ 5_42_'!G22*2.96/100</f>
        <v>1170.0506514085487</v>
      </c>
      <c r="E22" s="38">
        <f>'Reaj_ 5_42_'!I22+'Reaj_ 5_42_'!I22*2.96/100</f>
        <v>2164.5986726300202</v>
      </c>
    </row>
    <row r="23" spans="1:8" x14ac:dyDescent="0.2">
      <c r="A23" s="36">
        <v>13</v>
      </c>
      <c r="B23" s="38">
        <f>'Reaj_ 5_42_'!C23+'Reaj_ 5_42_'!C23*2.96/100</f>
        <v>531.8396998753384</v>
      </c>
      <c r="C23" s="40">
        <f>'Reaj_ 5_42_'!E23+'Reaj_ 5_42_'!E23*2.96/100</f>
        <v>744.5656447770624</v>
      </c>
      <c r="D23" s="38">
        <f>'Reaj_ 5_42_'!G23+'Reaj_ 5_42_'!G23*2.96/100</f>
        <v>1228.5515281375742</v>
      </c>
      <c r="E23" s="38">
        <f>'Reaj_ 5_42_'!I23+'Reaj_ 5_42_'!I23*2.96/100</f>
        <v>2272.8244666580167</v>
      </c>
    </row>
    <row r="24" spans="1:8" x14ac:dyDescent="0.2">
      <c r="A24" s="36">
        <v>14</v>
      </c>
      <c r="B24" s="38">
        <f>'Reaj_ 5_42_'!C24+'Reaj_ 5_42_'!C24*2.96/100</f>
        <v>558.43251278980654</v>
      </c>
      <c r="C24" s="40">
        <f>'Reaj_ 5_42_'!E24+'Reaj_ 5_42_'!E24*2.96/100</f>
        <v>781.80551790572895</v>
      </c>
      <c r="D24" s="38">
        <f>'Reaj_ 5_42_'!G24+'Reaj_ 5_42_'!G24*2.96/100</f>
        <v>1289.9832441479575</v>
      </c>
      <c r="E24" s="38">
        <f>'Reaj_ 5_42_'!I24+'Reaj_ 5_42_'!I24*2.96/100</f>
        <v>2386.4814204842355</v>
      </c>
    </row>
    <row r="25" spans="1:8" x14ac:dyDescent="0.2">
      <c r="A25" s="36">
        <v>15</v>
      </c>
      <c r="B25" s="38">
        <f>'Reaj_ 5_42_'!C25+'Reaj_ 5_42_'!C25*2.96/100</f>
        <v>586.349998825792</v>
      </c>
      <c r="C25" s="40">
        <f>'Reaj_ 5_42_'!E25+'Reaj_ 5_42_'!E25*2.96/100</f>
        <v>820.89993340452031</v>
      </c>
      <c r="D25" s="38">
        <f>'Reaj_ 5_42_'!G25+'Reaj_ 5_42_'!G25*2.96/100</f>
        <v>1354.4948251658698</v>
      </c>
      <c r="E25" s="38">
        <f>'Reaj_ 5_42_'!I25+'Reaj_ 5_42_'!I25*2.96/100</f>
        <v>2505.7847934909237</v>
      </c>
    </row>
    <row r="26" spans="1:8" x14ac:dyDescent="0.2">
      <c r="A26" s="36">
        <v>16</v>
      </c>
      <c r="B26" s="38">
        <f>'Reaj_ 5_42_'!C26+'Reaj_ 5_42_'!C26*2.96/100</f>
        <v>615.67495005339015</v>
      </c>
      <c r="C26" s="40">
        <f>'Reaj_ 5_42_'!E26+'Reaj_ 5_42_'!E26*2.96/100</f>
        <v>861.94824175755002</v>
      </c>
      <c r="D26" s="38">
        <f>'Reaj_ 5_42_'!G26+'Reaj_ 5_42_'!G26*2.96/100</f>
        <v>1422.2021800894429</v>
      </c>
      <c r="E26" s="38">
        <f>'Reaj_ 5_42_'!I26+'Reaj_ 5_42_'!I26*2.96/100</f>
        <v>2631.0823123724795</v>
      </c>
    </row>
    <row r="27" spans="1:8" x14ac:dyDescent="0.2">
      <c r="A27" s="36">
        <v>17</v>
      </c>
      <c r="B27" s="38">
        <f>'Reaj_ 5_42_'!C27+'Reaj_ 5_42_'!C27*2.96/100</f>
        <v>646.45704171465775</v>
      </c>
      <c r="C27" s="40">
        <f>'Reaj_ 5_42_'!E27+'Reaj_ 5_42_'!E27*2.96/100</f>
        <v>905.04979344893229</v>
      </c>
      <c r="D27" s="38">
        <f>'Reaj_ 5_42_'!G27+'Reaj_ 5_42_'!G27*2.96/100</f>
        <v>1493.3205683009248</v>
      </c>
      <c r="E27" s="38">
        <f>'Reaj_ 5_42_'!I27+'Reaj_ 5_42_'!I27*2.96/100</f>
        <v>2762.6223533391876</v>
      </c>
    </row>
    <row r="28" spans="1:8" x14ac:dyDescent="0.2">
      <c r="A28" s="36">
        <v>18</v>
      </c>
      <c r="B28" s="38">
        <f>'Reaj_ 5_42_'!C28+'Reaj_ 5_42_'!C28*2.96/100</f>
        <v>678.77906587968971</v>
      </c>
      <c r="C28" s="40">
        <f>'Reaj_ 5_42_'!E28+'Reaj_ 5_42_'!E28*2.96/100</f>
        <v>950.28738054876169</v>
      </c>
      <c r="D28" s="38">
        <f>'Reaj_ 5_42_'!G28+'Reaj_ 5_42_'!G28*2.96/100</f>
        <v>1567.9824571124661</v>
      </c>
      <c r="E28" s="38">
        <f>'Reaj_ 5_42_'!I28+'Reaj_ 5_42_'!I28*2.96/100</f>
        <v>2900.7692014994645</v>
      </c>
    </row>
    <row r="29" spans="1:8" x14ac:dyDescent="0.2">
      <c r="A29" s="36">
        <v>19</v>
      </c>
      <c r="B29" s="38">
        <f>'Reaj_ 5_42_'!C29+'Reaj_ 5_42_'!C29*2.96/100</f>
        <v>712.7238146185806</v>
      </c>
      <c r="C29" s="40">
        <f>'Reaj_ 5_42_'!E29+'Reaj_ 5_42_'!E29*2.96/100</f>
        <v>997.8100287832093</v>
      </c>
      <c r="D29" s="38">
        <f>'Reaj_ 5_42_'!G29+'Reaj_ 5_42_'!G29*2.96/100</f>
        <v>1646.3865474922954</v>
      </c>
      <c r="E29" s="38">
        <f>'Reaj_ 5_42_'!I29+'Reaj_ 5_42_'!I29*2.96/100</f>
        <v>3045.8209083056531</v>
      </c>
    </row>
    <row r="30" spans="1:8" x14ac:dyDescent="0.2">
      <c r="A30" s="36">
        <v>20</v>
      </c>
      <c r="B30" s="38">
        <f>'Reaj_ 5_42_'!C30+'Reaj_ 5_42_'!C30*2.96/100</f>
        <v>748.35752158740695</v>
      </c>
      <c r="C30" s="40">
        <f>'Reaj_ 5_42_'!E30+'Reaj_ 5_42_'!E30*2.96/100</f>
        <v>1047.6839718083509</v>
      </c>
      <c r="D30" s="38">
        <f>'Reaj_ 5_42_'!G30+'Reaj_ 5_42_'!G30*2.96/100</f>
        <v>1728.6984235806017</v>
      </c>
      <c r="E30" s="38">
        <f>'Reaj_ 5_42_'!I30+'Reaj_ 5_42_'!I30*2.96/100</f>
        <v>3198.0920836241125</v>
      </c>
    </row>
    <row r="31" spans="1:8" x14ac:dyDescent="0.2">
      <c r="A31" s="36">
        <v>21</v>
      </c>
      <c r="B31" s="38">
        <f>'Reaj_ 5_42_'!C31+'Reaj_ 5_42_'!C31*2.96/100</f>
        <v>785.78042400000004</v>
      </c>
      <c r="C31" s="40">
        <f>'Reaj_ 5_42_'!E31+'Reaj_ 5_42_'!E31*2.96/100</f>
        <v>1100.074793764376</v>
      </c>
      <c r="D31" s="38">
        <f>'Reaj_ 5_42_'!G31+'Reaj_ 5_42_'!G31*2.96/100</f>
        <v>1815.1333447596319</v>
      </c>
      <c r="E31" s="38">
        <f>'Reaj_ 5_42_'!I31+'Reaj_ 5_42_'!I31*2.96/100</f>
        <v>3357.9966878053183</v>
      </c>
    </row>
  </sheetData>
  <sheetProtection selectLockedCells="1" selectUnlockedCells="1"/>
  <mergeCells count="2">
    <mergeCell ref="A4:E4"/>
    <mergeCell ref="A5:E5"/>
  </mergeCells>
  <pageMargins left="1.1812499999999999" right="0.78749999999999998" top="0.88611111111111107" bottom="1.0527777777777778" header="0.51180555555555551" footer="0.78749999999999998"/>
  <pageSetup paperSize="9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E31" sqref="E31"/>
    </sheetView>
  </sheetViews>
  <sheetFormatPr defaultColWidth="11" defaultRowHeight="12.75" x14ac:dyDescent="0.2"/>
  <cols>
    <col min="1" max="1" width="13" customWidth="1"/>
    <col min="2" max="2" width="12.5703125" customWidth="1"/>
    <col min="3" max="3" width="14.140625" customWidth="1"/>
    <col min="4" max="4" width="13.85546875" customWidth="1"/>
    <col min="5" max="5" width="13.7109375" customWidth="1"/>
  </cols>
  <sheetData>
    <row r="2" spans="1:7" x14ac:dyDescent="0.2">
      <c r="G2" s="26" t="s">
        <v>33</v>
      </c>
    </row>
    <row r="3" spans="1:7" x14ac:dyDescent="0.2">
      <c r="A3" s="63" t="s">
        <v>72</v>
      </c>
      <c r="B3" s="1"/>
      <c r="C3" s="1"/>
      <c r="D3" s="1"/>
      <c r="E3" s="1"/>
    </row>
    <row r="4" spans="1:7" x14ac:dyDescent="0.2">
      <c r="A4" s="72" t="s">
        <v>73</v>
      </c>
      <c r="B4" s="72"/>
      <c r="C4" s="72"/>
      <c r="D4" s="72"/>
      <c r="E4" s="72"/>
    </row>
    <row r="5" spans="1:7" x14ac:dyDescent="0.2">
      <c r="A5" s="72" t="s">
        <v>80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D7" s="16"/>
      <c r="E7" s="16" t="s">
        <v>81</v>
      </c>
    </row>
    <row r="8" spans="1:7" x14ac:dyDescent="0.2">
      <c r="A8" s="27" t="s">
        <v>4</v>
      </c>
      <c r="B8" s="29" t="s">
        <v>5</v>
      </c>
      <c r="C8" s="35" t="s">
        <v>6</v>
      </c>
      <c r="D8" s="29" t="s">
        <v>7</v>
      </c>
      <c r="E8" s="29" t="s">
        <v>8</v>
      </c>
    </row>
    <row r="9" spans="1:7" ht="51" x14ac:dyDescent="0.2">
      <c r="A9" s="30" t="s">
        <v>9</v>
      </c>
      <c r="B9" s="64" t="s">
        <v>76</v>
      </c>
      <c r="C9" s="65" t="s">
        <v>77</v>
      </c>
      <c r="D9" s="32" t="s">
        <v>78</v>
      </c>
      <c r="E9" s="32" t="s">
        <v>79</v>
      </c>
    </row>
    <row r="10" spans="1:7" x14ac:dyDescent="0.2">
      <c r="A10" s="27" t="s">
        <v>14</v>
      </c>
      <c r="B10" s="29" t="s">
        <v>15</v>
      </c>
      <c r="C10" s="35" t="s">
        <v>15</v>
      </c>
      <c r="D10" s="29" t="s">
        <v>15</v>
      </c>
      <c r="E10" s="29" t="s">
        <v>15</v>
      </c>
    </row>
    <row r="11" spans="1:7" x14ac:dyDescent="0.2">
      <c r="A11" s="36">
        <v>1</v>
      </c>
      <c r="B11" s="38">
        <f>Reaj_2_96_!B11*(1+5/100)</f>
        <v>310.95104040000001</v>
      </c>
      <c r="C11" s="38">
        <f>Reaj_2_96_!C11*(1+5/100)</f>
        <v>435.33643505207289</v>
      </c>
      <c r="D11" s="38">
        <f>Reaj_2_96_!D11*(1+5/100)</f>
        <v>718.31641895348832</v>
      </c>
      <c r="E11" s="38">
        <f>Reaj_2_96_!E11*(1+5/100)</f>
        <v>1328.8723353129139</v>
      </c>
    </row>
    <row r="12" spans="1:7" x14ac:dyDescent="0.2">
      <c r="A12" s="36">
        <v>2</v>
      </c>
      <c r="B12" s="38">
        <f>Reaj_2_96_!B12*(1+5/100)</f>
        <v>326.51536604009465</v>
      </c>
      <c r="C12" s="38">
        <f>Reaj_2_96_!C12*(1+5/100)</f>
        <v>457.10412612141266</v>
      </c>
      <c r="D12" s="38">
        <f>Reaj_2_96_!D12*(1+5/100)</f>
        <v>754.21920015012267</v>
      </c>
      <c r="E12" s="38">
        <f>Reaj_2_96_!E12*(1+5/100)</f>
        <v>1395.3229066124472</v>
      </c>
    </row>
    <row r="13" spans="1:7" x14ac:dyDescent="0.2">
      <c r="A13" s="36">
        <v>3</v>
      </c>
      <c r="B13" s="38">
        <f>Reaj_2_96_!B13*(1+5/100)</f>
        <v>342.82374800737961</v>
      </c>
      <c r="C13" s="38">
        <f>Reaj_2_96_!C13*(1+5/100)</f>
        <v>479.96715627810727</v>
      </c>
      <c r="D13" s="38">
        <f>Reaj_2_96_!D13*(1+5/100)</f>
        <v>791.94754649234903</v>
      </c>
      <c r="E13" s="38">
        <f>Reaj_2_96_!E13*(1+5/100)</f>
        <v>1465.0768815087652</v>
      </c>
    </row>
    <row r="14" spans="1:7" x14ac:dyDescent="0.2">
      <c r="A14" s="36">
        <v>4</v>
      </c>
      <c r="B14" s="38">
        <f>Reaj_2_96_!B14*(1+5/100)</f>
        <v>359.96667404122047</v>
      </c>
      <c r="C14" s="38">
        <f>Reaj_2_96_!C14*(1+5/100)</f>
        <v>503.96029819159662</v>
      </c>
      <c r="D14" s="38">
        <f>Reaj_2_96_!D14*(1+5/100)</f>
        <v>831.51884431488645</v>
      </c>
      <c r="E14" s="38">
        <f>Reaj_2_96_!E14*(1+5/100)</f>
        <v>1538.3428960185079</v>
      </c>
    </row>
    <row r="15" spans="1:7" x14ac:dyDescent="0.2">
      <c r="A15" s="36">
        <v>5</v>
      </c>
      <c r="B15" s="38">
        <f>Reaj_2_96_!B15*(1+5/100)</f>
        <v>377.96153047633737</v>
      </c>
      <c r="C15" s="38">
        <f>Reaj_2_96_!C15*(1+5/100)</f>
        <v>529.1530972007605</v>
      </c>
      <c r="D15" s="38">
        <f>Reaj_2_96_!D15*(1+5/100)</f>
        <v>873.10695696493474</v>
      </c>
      <c r="E15" s="38">
        <f>Reaj_2_96_!E15*(1+5/100)</f>
        <v>1615.2426544847133</v>
      </c>
    </row>
    <row r="16" spans="1:7" x14ac:dyDescent="0.2">
      <c r="A16" s="36">
        <v>6</v>
      </c>
      <c r="B16" s="38">
        <f>Reaj_2_96_!B16*(1+5/100)</f>
        <v>396.8604763168903</v>
      </c>
      <c r="C16" s="38">
        <f>Reaj_2_96_!C16*(1+5/100)</f>
        <v>555.61509864447851</v>
      </c>
      <c r="D16" s="38">
        <f>Reaj_2_96_!D16*(1+5/100)</f>
        <v>916.76404344665332</v>
      </c>
      <c r="E16" s="38">
        <f>Reaj_2_96_!E16*(1+5/100)</f>
        <v>1696.019565593461</v>
      </c>
    </row>
    <row r="17" spans="1:5" x14ac:dyDescent="0.2">
      <c r="A17" s="36">
        <v>7</v>
      </c>
      <c r="B17" s="38">
        <f>Reaj_2_96_!B17*(1+5/100)</f>
        <v>416.71567056703884</v>
      </c>
      <c r="C17" s="38">
        <f>Reaj_2_96_!C17*(1+5/100)</f>
        <v>583.39846152691041</v>
      </c>
      <c r="D17" s="38">
        <f>Reaj_2_96_!D17*(1+5/100)</f>
        <v>962.6118081030819</v>
      </c>
      <c r="E17" s="38">
        <f>Reaj_2_96_!E17*(1+5/100)</f>
        <v>1780.8127200225099</v>
      </c>
    </row>
    <row r="18" spans="1:5" x14ac:dyDescent="0.2">
      <c r="A18" s="36">
        <v>8</v>
      </c>
      <c r="B18" s="38">
        <f>Reaj_2_96_!B18*(1+5/100)</f>
        <v>437.56188589622263</v>
      </c>
      <c r="C18" s="38">
        <f>Reaj_2_96_!C18*(1+5/100)</f>
        <v>612.57273118693593</v>
      </c>
      <c r="D18" s="38">
        <f>Reaj_2_96_!D18*(1+5/100)</f>
        <v>1010.7371826078203</v>
      </c>
      <c r="E18" s="38">
        <f>Reaj_2_96_!E18*(1+5/100)</f>
        <v>1869.8655264579393</v>
      </c>
    </row>
    <row r="19" spans="1:5" x14ac:dyDescent="0.2">
      <c r="A19" s="36">
        <v>9</v>
      </c>
      <c r="B19" s="38">
        <f>Reaj_2_96_!B19*(1+5/100)</f>
        <v>459.41650863916192</v>
      </c>
      <c r="C19" s="38">
        <f>Reaj_2_96_!C19*(1+5/100)</f>
        <v>643.19006662871459</v>
      </c>
      <c r="D19" s="38">
        <f>Reaj_2_96_!D19*(1+5/100)</f>
        <v>1061.2792576386273</v>
      </c>
      <c r="E19" s="38">
        <f>Reaj_2_96_!E19*(1+5/100)</f>
        <v>1963.3692345816683</v>
      </c>
    </row>
    <row r="20" spans="1:5" x14ac:dyDescent="0.2">
      <c r="A20" s="36">
        <v>10</v>
      </c>
      <c r="B20" s="38">
        <f>Reaj_2_96_!B20*(1+5/100)</f>
        <v>482.40124313889595</v>
      </c>
      <c r="C20" s="38">
        <f>Reaj_2_96_!C20*(1+5/100)</f>
        <v>675.35478586056638</v>
      </c>
      <c r="D20" s="38">
        <f>Reaj_2_96_!D20*(1+5/100)</f>
        <v>1114.3423512038225</v>
      </c>
      <c r="E20" s="38">
        <f>Reaj_2_96_!E20*(1+5/100)</f>
        <v>2061.5324804103352</v>
      </c>
    </row>
    <row r="21" spans="1:5" x14ac:dyDescent="0.2">
      <c r="A21" s="36">
        <v>11</v>
      </c>
      <c r="B21" s="38">
        <f>Reaj_2_96_!B21*(1+5/100)</f>
        <v>506.51608939542473</v>
      </c>
      <c r="C21" s="38">
        <f>Reaj_2_96_!C21*(1+5/100)</f>
        <v>709.11904788665072</v>
      </c>
      <c r="D21" s="38">
        <f>Reaj_2_96_!D21*(1+5/100)</f>
        <v>1170.0655539811655</v>
      </c>
      <c r="E21" s="38">
        <f>Reaj_2_96_!E21*(1+5/100)</f>
        <v>2164.5986726300202</v>
      </c>
    </row>
    <row r="22" spans="1:5" x14ac:dyDescent="0.2">
      <c r="A22" s="36">
        <v>12</v>
      </c>
      <c r="B22" s="38">
        <f>Reaj_2_96_!B22*(1+5/100)</f>
        <v>531.84797908234805</v>
      </c>
      <c r="C22" s="38">
        <f>Reaj_2_96_!C22*(1+5/100)</f>
        <v>744.58717071528736</v>
      </c>
      <c r="D22" s="38">
        <f>Reaj_2_96_!D22*(1+5/100)</f>
        <v>1228.5531839789762</v>
      </c>
      <c r="E22" s="38">
        <f>Reaj_2_96_!E22*(1+5/100)</f>
        <v>2272.8286062615211</v>
      </c>
    </row>
    <row r="23" spans="1:5" x14ac:dyDescent="0.2">
      <c r="A23" s="36">
        <v>13</v>
      </c>
      <c r="B23" s="38">
        <f>Reaj_2_96_!B23*(1+5/100)</f>
        <v>558.43168486910531</v>
      </c>
      <c r="C23" s="38">
        <f>Reaj_2_96_!C23*(1+5/100)</f>
        <v>781.79392701591553</v>
      </c>
      <c r="D23" s="38">
        <f>Reaj_2_96_!D23*(1+5/100)</f>
        <v>1289.9791045444531</v>
      </c>
      <c r="E23" s="38">
        <f>Reaj_2_96_!E23*(1+5/100)</f>
        <v>2386.4656899909178</v>
      </c>
    </row>
    <row r="24" spans="1:5" x14ac:dyDescent="0.2">
      <c r="A24" s="36">
        <v>14</v>
      </c>
      <c r="B24" s="38">
        <f>Reaj_2_96_!B24*(1+5/100)</f>
        <v>586.35413842929688</v>
      </c>
      <c r="C24" s="38">
        <f>Reaj_2_96_!C24*(1+5/100)</f>
        <v>820.89579380101543</v>
      </c>
      <c r="D24" s="38">
        <f>Reaj_2_96_!D24*(1+5/100)</f>
        <v>1354.4824063553554</v>
      </c>
      <c r="E24" s="38">
        <f>Reaj_2_96_!E24*(1+5/100)</f>
        <v>2505.8054915084472</v>
      </c>
    </row>
    <row r="25" spans="1:5" x14ac:dyDescent="0.2">
      <c r="A25" s="36">
        <v>15</v>
      </c>
      <c r="B25" s="38">
        <f>Reaj_2_96_!B25*(1+5/100)</f>
        <v>615.66749876708161</v>
      </c>
      <c r="C25" s="38">
        <f>Reaj_2_96_!C25*(1+5/100)</f>
        <v>861.94493007474637</v>
      </c>
      <c r="D25" s="38">
        <f>Reaj_2_96_!D25*(1+5/100)</f>
        <v>1422.2195664241633</v>
      </c>
      <c r="E25" s="38">
        <f>Reaj_2_96_!E25*(1+5/100)</f>
        <v>2631.0740331654702</v>
      </c>
    </row>
    <row r="26" spans="1:5" x14ac:dyDescent="0.2">
      <c r="A26" s="36">
        <v>16</v>
      </c>
      <c r="B26" s="38">
        <f>Reaj_2_96_!B26*(1+5/100)</f>
        <v>646.45869755605963</v>
      </c>
      <c r="C26" s="38">
        <f>Reaj_2_96_!C26*(1+5/100)</f>
        <v>905.04565384542752</v>
      </c>
      <c r="D26" s="38">
        <f>Reaj_2_96_!D26*(1+5/100)</f>
        <v>1493.3122890939151</v>
      </c>
      <c r="E26" s="38">
        <f>Reaj_2_96_!E26*(1+5/100)</f>
        <v>2762.6364279911036</v>
      </c>
    </row>
    <row r="27" spans="1:5" x14ac:dyDescent="0.2">
      <c r="A27" s="36">
        <v>17</v>
      </c>
      <c r="B27" s="38">
        <f>Reaj_2_96_!B27*(1+5/100)</f>
        <v>678.77989380039071</v>
      </c>
      <c r="C27" s="38">
        <f>Reaj_2_96_!C27*(1+5/100)</f>
        <v>950.30228312137899</v>
      </c>
      <c r="D27" s="38">
        <f>Reaj_2_96_!D27*(1+5/100)</f>
        <v>1567.9865967159712</v>
      </c>
      <c r="E27" s="38">
        <f>Reaj_2_96_!E27*(1+5/100)</f>
        <v>2900.7534710061473</v>
      </c>
    </row>
    <row r="28" spans="1:5" x14ac:dyDescent="0.2">
      <c r="A28" s="36">
        <v>18</v>
      </c>
      <c r="B28" s="38">
        <f>Reaj_2_96_!B28*(1+5/100)</f>
        <v>712.71801917367418</v>
      </c>
      <c r="C28" s="38">
        <f>Reaj_2_96_!C28*(1+5/100)</f>
        <v>997.80174957619977</v>
      </c>
      <c r="D28" s="38">
        <f>Reaj_2_96_!D28*(1+5/100)</f>
        <v>1646.3815799680895</v>
      </c>
      <c r="E28" s="38">
        <f>Reaj_2_96_!E28*(1+5/100)</f>
        <v>3045.807661574438</v>
      </c>
    </row>
    <row r="29" spans="1:5" x14ac:dyDescent="0.2">
      <c r="A29" s="36">
        <v>19</v>
      </c>
      <c r="B29" s="38">
        <f>Reaj_2_96_!B29*(1+5/100)</f>
        <v>748.36000534950972</v>
      </c>
      <c r="C29" s="38">
        <f>Reaj_2_96_!C29*(1+5/100)</f>
        <v>1047.7005302223697</v>
      </c>
      <c r="D29" s="38">
        <f>Reaj_2_96_!D29*(1+5/100)</f>
        <v>1728.7058748669103</v>
      </c>
      <c r="E29" s="38">
        <f>Reaj_2_96_!E29*(1+5/100)</f>
        <v>3198.1119537209361</v>
      </c>
    </row>
    <row r="30" spans="1:5" x14ac:dyDescent="0.2">
      <c r="A30" s="36">
        <v>20</v>
      </c>
      <c r="B30" s="38">
        <f>Reaj_2_96_!B30*(1+5/100)</f>
        <v>785.77539766677728</v>
      </c>
      <c r="C30" s="38">
        <f>Reaj_2_96_!C30*(1+5/100)</f>
        <v>1100.0681703987684</v>
      </c>
      <c r="D30" s="38">
        <f>Reaj_2_96_!D30*(1+5/100)</f>
        <v>1815.1333447596319</v>
      </c>
      <c r="E30" s="38">
        <f>Reaj_2_96_!E30*(1+5/100)</f>
        <v>3357.9966878053183</v>
      </c>
    </row>
    <row r="31" spans="1:5" x14ac:dyDescent="0.2">
      <c r="A31" s="36">
        <v>21</v>
      </c>
      <c r="B31" s="38">
        <f>Reaj_2_96_!B31*(1+5/100)</f>
        <v>825.06944520000013</v>
      </c>
      <c r="C31" s="38">
        <f>Reaj_2_96_!C31*(1+5/100)</f>
        <v>1155.0785334525949</v>
      </c>
      <c r="D31" s="38">
        <f>Reaj_2_96_!D31*(1+5/100)</f>
        <v>1905.8900119976136</v>
      </c>
      <c r="E31" s="38">
        <f>Reaj_2_96_!E31*(1+5/100)</f>
        <v>3525.8965221955846</v>
      </c>
    </row>
  </sheetData>
  <sheetProtection selectLockedCells="1" selectUnlockedCells="1"/>
  <mergeCells count="2">
    <mergeCell ref="A4:E4"/>
    <mergeCell ref="A5:E5"/>
  </mergeCells>
  <pageMargins left="1.1812499999999999" right="0.78749999999999998" top="0.88611111111111107" bottom="1.0527777777777778" header="0.51180555555555551" footer="0.78749999999999998"/>
  <pageSetup paperSize="9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11" sqref="B11"/>
    </sheetView>
  </sheetViews>
  <sheetFormatPr defaultColWidth="11" defaultRowHeight="12.75" x14ac:dyDescent="0.2"/>
  <cols>
    <col min="1" max="1" width="13" customWidth="1"/>
    <col min="2" max="2" width="12.5703125" customWidth="1"/>
    <col min="3" max="3" width="14.140625" customWidth="1"/>
    <col min="4" max="4" width="13.85546875" customWidth="1"/>
    <col min="5" max="5" width="13.7109375" customWidth="1"/>
  </cols>
  <sheetData>
    <row r="2" spans="1:7" x14ac:dyDescent="0.2">
      <c r="G2" s="26" t="s">
        <v>33</v>
      </c>
    </row>
    <row r="3" spans="1:7" x14ac:dyDescent="0.2">
      <c r="A3" s="63" t="s">
        <v>72</v>
      </c>
      <c r="B3" s="1"/>
      <c r="C3" s="1"/>
      <c r="D3" s="1"/>
      <c r="E3" s="1"/>
    </row>
    <row r="4" spans="1:7" x14ac:dyDescent="0.2">
      <c r="A4" s="72" t="s">
        <v>73</v>
      </c>
      <c r="B4" s="72"/>
      <c r="C4" s="72"/>
      <c r="D4" s="72"/>
      <c r="E4" s="72"/>
    </row>
    <row r="5" spans="1:7" x14ac:dyDescent="0.2">
      <c r="A5" s="72" t="s">
        <v>82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D7" s="16"/>
      <c r="E7" s="16" t="s">
        <v>83</v>
      </c>
    </row>
    <row r="8" spans="1:7" x14ac:dyDescent="0.2">
      <c r="A8" s="27" t="s">
        <v>4</v>
      </c>
      <c r="B8" s="29" t="s">
        <v>5</v>
      </c>
      <c r="C8" s="35" t="s">
        <v>6</v>
      </c>
      <c r="D8" s="29" t="s">
        <v>7</v>
      </c>
      <c r="E8" s="29" t="s">
        <v>8</v>
      </c>
    </row>
    <row r="9" spans="1:7" ht="51" x14ac:dyDescent="0.2">
      <c r="A9" s="30" t="s">
        <v>9</v>
      </c>
      <c r="B9" s="64" t="s">
        <v>76</v>
      </c>
      <c r="C9" s="65" t="s">
        <v>77</v>
      </c>
      <c r="D9" s="32" t="s">
        <v>78</v>
      </c>
      <c r="E9" s="32" t="s">
        <v>79</v>
      </c>
    </row>
    <row r="10" spans="1:7" x14ac:dyDescent="0.2">
      <c r="A10" s="27" t="s">
        <v>14</v>
      </c>
      <c r="B10" s="29" t="s">
        <v>15</v>
      </c>
      <c r="C10" s="35" t="s">
        <v>15</v>
      </c>
      <c r="D10" s="29" t="s">
        <v>15</v>
      </c>
      <c r="E10" s="29" t="s">
        <v>15</v>
      </c>
    </row>
    <row r="11" spans="1:7" ht="16.149999999999999" customHeight="1" x14ac:dyDescent="0.2">
      <c r="A11" s="36">
        <v>1</v>
      </c>
      <c r="B11" s="38">
        <f>Reaj_5_00_08!B11*(1+5.53/100)</f>
        <v>328.14663293411996</v>
      </c>
      <c r="C11" s="38">
        <f>Reaj_5_00_08!C11*(1+5.53/100)</f>
        <v>459.41053991045248</v>
      </c>
      <c r="D11" s="38">
        <f>Reaj_5_00_08!D11*(1+5.53/100)</f>
        <v>758.03931692161621</v>
      </c>
      <c r="E11" s="38">
        <f>Reaj_5_00_08!E11*(1+5.53/100)</f>
        <v>1402.3589754557179</v>
      </c>
    </row>
    <row r="12" spans="1:7" ht="16.149999999999999" customHeight="1" x14ac:dyDescent="0.2">
      <c r="A12" s="36">
        <v>2</v>
      </c>
      <c r="B12" s="38">
        <f>Reaj_5_00_08!B12*(1+5.53/100)</f>
        <v>344.57166578211184</v>
      </c>
      <c r="C12" s="38">
        <f>Reaj_5_00_08!C12*(1+5.53/100)</f>
        <v>482.38198429592671</v>
      </c>
      <c r="D12" s="38">
        <f>Reaj_5_00_08!D12*(1+5.53/100)</f>
        <v>795.92752191842442</v>
      </c>
      <c r="E12" s="38">
        <f>Reaj_5_00_08!E12*(1+5.53/100)</f>
        <v>1472.4842633481155</v>
      </c>
    </row>
    <row r="13" spans="1:7" ht="16.149999999999999" customHeight="1" x14ac:dyDescent="0.2">
      <c r="A13" s="36">
        <v>3</v>
      </c>
      <c r="B13" s="38">
        <f>Reaj_5_00_08!B13*(1+5.53/100)</f>
        <v>361.78190127218767</v>
      </c>
      <c r="C13" s="38">
        <f>Reaj_5_00_08!C13*(1+5.53/100)</f>
        <v>506.50934002028657</v>
      </c>
      <c r="D13" s="38">
        <f>Reaj_5_00_08!D13*(1+5.53/100)</f>
        <v>835.74224581337592</v>
      </c>
      <c r="E13" s="38">
        <f>Reaj_5_00_08!E13*(1+5.53/100)</f>
        <v>1546.0956330561996</v>
      </c>
    </row>
    <row r="14" spans="1:7" ht="16.149999999999999" customHeight="1" x14ac:dyDescent="0.2">
      <c r="A14" s="36">
        <v>4</v>
      </c>
      <c r="B14" s="38">
        <f>Reaj_5_00_08!B14*(1+5.53/100)</f>
        <v>379.87283111569991</v>
      </c>
      <c r="C14" s="38">
        <f>Reaj_5_00_08!C14*(1+5.53/100)</f>
        <v>531.82930268159191</v>
      </c>
      <c r="D14" s="38">
        <f>Reaj_5_00_08!D14*(1+5.53/100)</f>
        <v>877.5018364054996</v>
      </c>
      <c r="E14" s="38">
        <f>Reaj_5_00_08!E14*(1+5.53/100)</f>
        <v>1623.4132581683311</v>
      </c>
    </row>
    <row r="15" spans="1:7" ht="16.149999999999999" customHeight="1" x14ac:dyDescent="0.2">
      <c r="A15" s="36">
        <v>5</v>
      </c>
      <c r="B15" s="38">
        <f>Reaj_5_00_08!B15*(1+5.53/100)</f>
        <v>398.86280311167877</v>
      </c>
      <c r="C15" s="38">
        <f>Reaj_5_00_08!C15*(1+5.53/100)</f>
        <v>558.41526347596255</v>
      </c>
      <c r="D15" s="38">
        <f>Reaj_5_00_08!D15*(1+5.53/100)</f>
        <v>921.38977168509552</v>
      </c>
      <c r="E15" s="38">
        <f>Reaj_5_00_08!E15*(1+5.53/100)</f>
        <v>1704.5655732777177</v>
      </c>
    </row>
    <row r="16" spans="1:7" ht="16.149999999999999" customHeight="1" x14ac:dyDescent="0.2">
      <c r="A16" s="36">
        <v>6</v>
      </c>
      <c r="B16" s="38">
        <f>Reaj_5_00_08!B16*(1+5.53/100)</f>
        <v>418.80686065721432</v>
      </c>
      <c r="C16" s="38">
        <f>Reaj_5_00_08!C16*(1+5.53/100)</f>
        <v>586.34061359951806</v>
      </c>
      <c r="D16" s="38">
        <f>Reaj_5_00_08!D16*(1+5.53/100)</f>
        <v>967.46109504925312</v>
      </c>
      <c r="E16" s="38">
        <f>Reaj_5_00_08!E16*(1+5.53/100)</f>
        <v>1789.8094475707792</v>
      </c>
    </row>
    <row r="17" spans="1:5" ht="16.149999999999999" customHeight="1" x14ac:dyDescent="0.2">
      <c r="A17" s="36">
        <v>7</v>
      </c>
      <c r="B17" s="38">
        <f>Reaj_5_00_08!B17*(1+5.53/100)</f>
        <v>439.76004714939603</v>
      </c>
      <c r="C17" s="38">
        <f>Reaj_5_00_08!C17*(1+5.53/100)</f>
        <v>615.66039644934847</v>
      </c>
      <c r="D17" s="38">
        <f>Reaj_5_00_08!D17*(1+5.53/100)</f>
        <v>1015.8442410911822</v>
      </c>
      <c r="E17" s="38">
        <f>Reaj_5_00_08!E17*(1+5.53/100)</f>
        <v>1879.2916634397545</v>
      </c>
    </row>
    <row r="18" spans="1:5" ht="16.149999999999999" customHeight="1" x14ac:dyDescent="0.2">
      <c r="A18" s="36">
        <v>8</v>
      </c>
      <c r="B18" s="38">
        <f>Reaj_5_00_08!B18*(1+5.53/100)</f>
        <v>461.75905818628371</v>
      </c>
      <c r="C18" s="38">
        <f>Reaj_5_00_08!C18*(1+5.53/100)</f>
        <v>646.44800322157346</v>
      </c>
      <c r="D18" s="38">
        <f>Reaj_5_00_08!D18*(1+5.53/100)</f>
        <v>1066.6309488060326</v>
      </c>
      <c r="E18" s="38">
        <f>Reaj_5_00_08!E18*(1+5.53/100)</f>
        <v>1973.2690900710631</v>
      </c>
    </row>
    <row r="19" spans="1:5" ht="16.149999999999999" customHeight="1" x14ac:dyDescent="0.2">
      <c r="A19" s="36">
        <v>9</v>
      </c>
      <c r="B19" s="38">
        <f>Reaj_5_00_08!B19*(1+5.53/100)</f>
        <v>484.82224156690751</v>
      </c>
      <c r="C19" s="38">
        <f>Reaj_5_00_08!C19*(1+5.53/100)</f>
        <v>678.75847731328247</v>
      </c>
      <c r="D19" s="38">
        <f>Reaj_5_00_08!D19*(1+5.53/100)</f>
        <v>1119.9680005860432</v>
      </c>
      <c r="E19" s="38">
        <f>Reaj_5_00_08!E19*(1+5.53/100)</f>
        <v>2071.9435532540342</v>
      </c>
    </row>
    <row r="20" spans="1:5" ht="16.149999999999999" customHeight="1" x14ac:dyDescent="0.2">
      <c r="A20" s="36">
        <v>10</v>
      </c>
      <c r="B20" s="38">
        <f>Reaj_5_00_08!B20*(1+5.53/100)</f>
        <v>509.07803188447684</v>
      </c>
      <c r="C20" s="38">
        <f>Reaj_5_00_08!C20*(1+5.53/100)</f>
        <v>712.70190551865562</v>
      </c>
      <c r="D20" s="38">
        <f>Reaj_5_00_08!D20*(1+5.53/100)</f>
        <v>1175.9654832253939</v>
      </c>
      <c r="E20" s="38">
        <f>Reaj_5_00_08!E20*(1+5.53/100)</f>
        <v>2175.5352265770266</v>
      </c>
    </row>
    <row r="21" spans="1:5" ht="16.149999999999999" customHeight="1" x14ac:dyDescent="0.2">
      <c r="A21" s="36">
        <v>11</v>
      </c>
      <c r="B21" s="38">
        <f>Reaj_5_00_08!B21*(1+5.53/100)</f>
        <v>534.52642913899172</v>
      </c>
      <c r="C21" s="38">
        <f>Reaj_5_00_08!C21*(1+5.53/100)</f>
        <v>748.33333123478246</v>
      </c>
      <c r="D21" s="38">
        <f>Reaj_5_00_08!D21*(1+5.53/100)</f>
        <v>1234.7701791163238</v>
      </c>
      <c r="E21" s="38">
        <f>Reaj_5_00_08!E21*(1+5.53/100)</f>
        <v>2284.3009792264602</v>
      </c>
    </row>
    <row r="22" spans="1:5" ht="16.149999999999999" customHeight="1" x14ac:dyDescent="0.2">
      <c r="A22" s="36">
        <v>12</v>
      </c>
      <c r="B22" s="38">
        <f>Reaj_5_00_08!B22*(1+5.53/100)</f>
        <v>561.25917232560187</v>
      </c>
      <c r="C22" s="38">
        <f>Reaj_5_00_08!C22*(1+5.53/100)</f>
        <v>785.76284125584266</v>
      </c>
      <c r="D22" s="38">
        <f>Reaj_5_00_08!D22*(1+5.53/100)</f>
        <v>1296.4921750530134</v>
      </c>
      <c r="E22" s="38">
        <f>Reaj_5_00_08!E22*(1+5.53/100)</f>
        <v>2398.5160281877829</v>
      </c>
    </row>
    <row r="23" spans="1:5" ht="16.149999999999999" customHeight="1" x14ac:dyDescent="0.2">
      <c r="A23" s="36">
        <v>13</v>
      </c>
      <c r="B23" s="38">
        <f>Reaj_5_00_08!B23*(1+5.53/100)</f>
        <v>589.31295704236675</v>
      </c>
      <c r="C23" s="38">
        <f>Reaj_5_00_08!C23*(1+5.53/100)</f>
        <v>825.0271311798956</v>
      </c>
      <c r="D23" s="38">
        <f>Reaj_5_00_08!D23*(1+5.53/100)</f>
        <v>1361.3149490257613</v>
      </c>
      <c r="E23" s="38">
        <f>Reaj_5_00_08!E23*(1+5.53/100)</f>
        <v>2518.4372426474151</v>
      </c>
    </row>
    <row r="24" spans="1:5" ht="16.149999999999999" customHeight="1" x14ac:dyDescent="0.2">
      <c r="A24" s="36">
        <v>14</v>
      </c>
      <c r="B24" s="38">
        <f>Reaj_5_00_08!B24*(1+5.53/100)</f>
        <v>618.77952228443689</v>
      </c>
      <c r="C24" s="38">
        <f>Reaj_5_00_08!C24*(1+5.53/100)</f>
        <v>866.29133119821154</v>
      </c>
      <c r="D24" s="38">
        <f>Reaj_5_00_08!D24*(1+5.53/100)</f>
        <v>1429.3852834268064</v>
      </c>
      <c r="E24" s="38">
        <f>Reaj_5_00_08!E24*(1+5.53/100)</f>
        <v>2644.3765351888642</v>
      </c>
    </row>
    <row r="25" spans="1:5" ht="16.149999999999999" customHeight="1" x14ac:dyDescent="0.2">
      <c r="A25" s="36">
        <v>15</v>
      </c>
      <c r="B25" s="38">
        <f>Reaj_5_00_08!B25*(1+5.53/100)</f>
        <v>649.71391144890117</v>
      </c>
      <c r="C25" s="38">
        <f>Reaj_5_00_08!C25*(1+5.53/100)</f>
        <v>909.61048470787978</v>
      </c>
      <c r="D25" s="38">
        <f>Reaj_5_00_08!D25*(1+5.53/100)</f>
        <v>1500.8683084474194</v>
      </c>
      <c r="E25" s="38">
        <f>Reaj_5_00_08!E25*(1+5.53/100)</f>
        <v>2776.5724271995205</v>
      </c>
    </row>
    <row r="26" spans="1:5" ht="16.149999999999999" customHeight="1" x14ac:dyDescent="0.2">
      <c r="A26" s="36">
        <v>16</v>
      </c>
      <c r="B26" s="38">
        <f>Reaj_5_00_08!B26*(1+5.53/100)</f>
        <v>682.20786353090966</v>
      </c>
      <c r="C26" s="38">
        <f>Reaj_5_00_08!C26*(1+5.53/100)</f>
        <v>955.09467850307954</v>
      </c>
      <c r="D26" s="38">
        <f>Reaj_5_00_08!D26*(1+5.53/100)</f>
        <v>1575.8924586808084</v>
      </c>
      <c r="E26" s="38">
        <f>Reaj_5_00_08!E26*(1+5.53/100)</f>
        <v>2915.4102224590115</v>
      </c>
    </row>
    <row r="27" spans="1:5" ht="16.149999999999999" customHeight="1" x14ac:dyDescent="0.2">
      <c r="A27" s="36">
        <v>17</v>
      </c>
      <c r="B27" s="38">
        <f>Reaj_5_00_08!B27*(1+5.53/100)</f>
        <v>716.31642192755226</v>
      </c>
      <c r="C27" s="38">
        <f>Reaj_5_00_08!C27*(1+5.53/100)</f>
        <v>1002.8539993779912</v>
      </c>
      <c r="D27" s="38">
        <f>Reaj_5_00_08!D27*(1+5.53/100)</f>
        <v>1654.6962555143643</v>
      </c>
      <c r="E27" s="38">
        <f>Reaj_5_00_08!E27*(1+5.53/100)</f>
        <v>3061.1651379527871</v>
      </c>
    </row>
    <row r="28" spans="1:5" ht="16.149999999999999" customHeight="1" x14ac:dyDescent="0.2">
      <c r="A28" s="36">
        <v>18</v>
      </c>
      <c r="B28" s="38">
        <f>Reaj_5_00_08!B28*(1+5.53/100)</f>
        <v>752.13132563397835</v>
      </c>
      <c r="C28" s="38">
        <f>Reaj_5_00_08!C28*(1+5.53/100)</f>
        <v>1052.9801863277635</v>
      </c>
      <c r="D28" s="38">
        <f>Reaj_5_00_08!D28*(1+5.53/100)</f>
        <v>1737.4264813403247</v>
      </c>
      <c r="E28" s="38">
        <f>Reaj_5_00_08!E28*(1+5.53/100)</f>
        <v>3214.2408252595042</v>
      </c>
    </row>
    <row r="29" spans="1:5" ht="16.149999999999999" customHeight="1" x14ac:dyDescent="0.2">
      <c r="A29" s="36">
        <v>19</v>
      </c>
      <c r="B29" s="38">
        <f>Reaj_5_00_08!B29*(1+5.53/100)</f>
        <v>789.74431364533757</v>
      </c>
      <c r="C29" s="38">
        <f>Reaj_5_00_08!C29*(1+5.53/100)</f>
        <v>1105.6383695436666</v>
      </c>
      <c r="D29" s="38">
        <f>Reaj_5_00_08!D29*(1+5.53/100)</f>
        <v>1824.3033097470502</v>
      </c>
      <c r="E29" s="38">
        <f>Reaj_5_00_08!E29*(1+5.53/100)</f>
        <v>3374.9675447617037</v>
      </c>
    </row>
    <row r="30" spans="1:5" ht="16.149999999999999" customHeight="1" x14ac:dyDescent="0.2">
      <c r="A30" s="36">
        <v>20</v>
      </c>
      <c r="B30" s="38">
        <f>Reaj_5_00_08!B30*(1+5.53/100)</f>
        <v>829.22877715774996</v>
      </c>
      <c r="C30" s="38">
        <f>Reaj_5_00_08!C30*(1+5.53/100)</f>
        <v>1160.9019402218203</v>
      </c>
      <c r="D30" s="38">
        <f>Reaj_5_00_08!D30*(1+5.53/100)</f>
        <v>1915.5102187248394</v>
      </c>
      <c r="E30" s="38">
        <f>Reaj_5_00_08!E30*(1+5.53/100)</f>
        <v>3543.693904640952</v>
      </c>
    </row>
    <row r="31" spans="1:5" ht="16.149999999999999" customHeight="1" x14ac:dyDescent="0.2">
      <c r="A31" s="36">
        <v>21</v>
      </c>
      <c r="B31" s="38">
        <f>Reaj_5_00_08!B31*(1+5.53/100)</f>
        <v>870.6957855195601</v>
      </c>
      <c r="C31" s="38">
        <f>Reaj_5_00_08!C31*(1+5.53/100)</f>
        <v>1218.9543763525232</v>
      </c>
      <c r="D31" s="38">
        <f>Reaj_5_00_08!D31*(1+5.53/100)</f>
        <v>2011.2857296610814</v>
      </c>
      <c r="E31" s="38">
        <f>Reaj_5_00_08!E31*(1+5.53/100)</f>
        <v>3720.878599873</v>
      </c>
    </row>
  </sheetData>
  <sheetProtection selectLockedCells="1" selectUnlockedCells="1"/>
  <mergeCells count="2">
    <mergeCell ref="A4:E4"/>
    <mergeCell ref="A5:E5"/>
  </mergeCells>
  <pageMargins left="1.1812499999999999" right="0.78749999999999998" top="0.88611111111111107" bottom="1.0527777777777778" header="0.51180555555555551" footer="0.78749999999999998"/>
  <pageSetup paperSize="9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F63" sqref="F63"/>
    </sheetView>
  </sheetViews>
  <sheetFormatPr defaultColWidth="11" defaultRowHeight="12.75" x14ac:dyDescent="0.2"/>
  <cols>
    <col min="1" max="1" width="13" customWidth="1"/>
    <col min="2" max="2" width="14.140625" customWidth="1"/>
    <col min="3" max="3" width="14.85546875" customWidth="1"/>
    <col min="4" max="4" width="15.28515625" customWidth="1"/>
    <col min="5" max="5" width="15.85546875" customWidth="1"/>
  </cols>
  <sheetData>
    <row r="2" spans="1:8" x14ac:dyDescent="0.2">
      <c r="H2" s="26" t="s">
        <v>84</v>
      </c>
    </row>
    <row r="3" spans="1:8" x14ac:dyDescent="0.2">
      <c r="A3" s="63" t="s">
        <v>72</v>
      </c>
      <c r="B3" s="1"/>
      <c r="C3" s="1"/>
      <c r="D3" s="1"/>
      <c r="E3" s="1"/>
    </row>
    <row r="4" spans="1:8" ht="15.75" customHeight="1" x14ac:dyDescent="0.2">
      <c r="A4" s="72" t="s">
        <v>73</v>
      </c>
      <c r="B4" s="72"/>
      <c r="C4" s="72"/>
      <c r="D4" s="72"/>
      <c r="E4" s="72"/>
    </row>
    <row r="5" spans="1:8" x14ac:dyDescent="0.2">
      <c r="A5" s="72" t="s">
        <v>85</v>
      </c>
      <c r="B5" s="72"/>
      <c r="C5" s="72"/>
      <c r="D5" s="72"/>
      <c r="E5" s="72"/>
    </row>
    <row r="6" spans="1:8" x14ac:dyDescent="0.2">
      <c r="A6" s="2"/>
      <c r="B6" s="2"/>
      <c r="C6" s="2"/>
      <c r="D6" s="2"/>
      <c r="E6" s="2"/>
    </row>
    <row r="7" spans="1:8" x14ac:dyDescent="0.2">
      <c r="A7" s="3"/>
      <c r="B7" s="3"/>
      <c r="D7" s="16"/>
      <c r="E7" s="16" t="s">
        <v>86</v>
      </c>
    </row>
    <row r="8" spans="1:8" x14ac:dyDescent="0.2">
      <c r="A8" s="27" t="s">
        <v>4</v>
      </c>
      <c r="B8" s="29" t="s">
        <v>5</v>
      </c>
      <c r="C8" s="35" t="s">
        <v>6</v>
      </c>
      <c r="D8" s="29" t="s">
        <v>7</v>
      </c>
      <c r="E8" s="29" t="s">
        <v>8</v>
      </c>
    </row>
    <row r="9" spans="1:8" ht="51" x14ac:dyDescent="0.2">
      <c r="A9" s="30" t="s">
        <v>9</v>
      </c>
      <c r="B9" s="64" t="s">
        <v>76</v>
      </c>
      <c r="C9" s="65" t="s">
        <v>77</v>
      </c>
      <c r="D9" s="32" t="s">
        <v>78</v>
      </c>
      <c r="E9" s="32" t="s">
        <v>79</v>
      </c>
    </row>
    <row r="10" spans="1:8" x14ac:dyDescent="0.2">
      <c r="A10" s="27" t="s">
        <v>14</v>
      </c>
      <c r="B10" s="29" t="s">
        <v>15</v>
      </c>
      <c r="C10" s="35" t="s">
        <v>15</v>
      </c>
      <c r="D10" s="29" t="s">
        <v>15</v>
      </c>
      <c r="E10" s="29" t="s">
        <v>15</v>
      </c>
    </row>
    <row r="11" spans="1:8" x14ac:dyDescent="0.2">
      <c r="A11" s="36">
        <v>1</v>
      </c>
      <c r="B11" s="38">
        <f>Reaj_5_53_09_1!B11*(1+5.49/100)</f>
        <v>346.16188308220313</v>
      </c>
      <c r="C11" s="38">
        <f>Reaj_5_53_09_1!C11*(1+5.49/100)</f>
        <v>484.6321785515363</v>
      </c>
      <c r="D11" s="38">
        <f>Reaj_5_53_09_1!D11*(1+5.49/100)</f>
        <v>799.65567542061285</v>
      </c>
      <c r="E11" s="38">
        <f>Reaj_5_53_09_1!E11*(1+5.49/100)</f>
        <v>1479.3484832082368</v>
      </c>
    </row>
    <row r="12" spans="1:8" x14ac:dyDescent="0.2">
      <c r="A12" s="36">
        <v>2</v>
      </c>
      <c r="B12" s="38">
        <f>Reaj_5_53_09_1!B12*(1+5.49/100)</f>
        <v>363.48865023354978</v>
      </c>
      <c r="C12" s="38">
        <f>Reaj_5_53_09_1!C12*(1+5.49/100)</f>
        <v>508.86475523377305</v>
      </c>
      <c r="D12" s="38">
        <f>Reaj_5_53_09_1!D12*(1+5.49/100)</f>
        <v>839.62394287174584</v>
      </c>
      <c r="E12" s="38">
        <f>Reaj_5_53_09_1!E12*(1+5.49/100)</f>
        <v>1553.323649405927</v>
      </c>
    </row>
    <row r="13" spans="1:8" x14ac:dyDescent="0.2">
      <c r="A13" s="36">
        <v>3</v>
      </c>
      <c r="B13" s="38">
        <f>Reaj_5_53_09_1!B13*(1+5.49/100)</f>
        <v>381.64372765203075</v>
      </c>
      <c r="C13" s="38">
        <f>Reaj_5_53_09_1!C13*(1+5.49/100)</f>
        <v>534.31670278740023</v>
      </c>
      <c r="D13" s="38">
        <f>Reaj_5_53_09_1!D13*(1+5.49/100)</f>
        <v>881.62449510853025</v>
      </c>
      <c r="E13" s="38">
        <f>Reaj_5_53_09_1!E13*(1+5.49/100)</f>
        <v>1630.9762833109849</v>
      </c>
    </row>
    <row r="14" spans="1:8" x14ac:dyDescent="0.2">
      <c r="A14" s="36">
        <v>4</v>
      </c>
      <c r="B14" s="38">
        <f>Reaj_5_53_09_1!B14*(1+5.49/100)</f>
        <v>400.72784954395183</v>
      </c>
      <c r="C14" s="38">
        <f>Reaj_5_53_09_1!C14*(1+5.49/100)</f>
        <v>561.02673139881131</v>
      </c>
      <c r="D14" s="38">
        <f>Reaj_5_53_09_1!D14*(1+5.49/100)</f>
        <v>925.67668722416147</v>
      </c>
      <c r="E14" s="38">
        <f>Reaj_5_53_09_1!E14*(1+5.49/100)</f>
        <v>1712.5386460417724</v>
      </c>
    </row>
    <row r="15" spans="1:8" x14ac:dyDescent="0.2">
      <c r="A15" s="36">
        <v>5</v>
      </c>
      <c r="B15" s="38">
        <f>Reaj_5_53_09_1!B15*(1+5.49/100)</f>
        <v>420.76037100250994</v>
      </c>
      <c r="C15" s="38">
        <f>Reaj_5_53_09_1!C15*(1+5.49/100)</f>
        <v>589.07226144079289</v>
      </c>
      <c r="D15" s="38">
        <f>Reaj_5_53_09_1!D15*(1+5.49/100)</f>
        <v>971.97407015060719</v>
      </c>
      <c r="E15" s="38">
        <f>Reaj_5_53_09_1!E15*(1+5.49/100)</f>
        <v>1798.1462232506642</v>
      </c>
    </row>
    <row r="16" spans="1:8" x14ac:dyDescent="0.2">
      <c r="A16" s="36">
        <v>6</v>
      </c>
      <c r="B16" s="38">
        <f>Reaj_5_53_09_1!B16*(1+5.49/100)</f>
        <v>441.79935730729534</v>
      </c>
      <c r="C16" s="38">
        <f>Reaj_5_53_09_1!C16*(1+5.49/100)</f>
        <v>618.53071328613157</v>
      </c>
      <c r="D16" s="38">
        <f>Reaj_5_53_09_1!D16*(1+5.49/100)</f>
        <v>1020.5747091674571</v>
      </c>
      <c r="E16" s="38">
        <f>Reaj_5_53_09_1!E16*(1+5.49/100)</f>
        <v>1888.0699862424149</v>
      </c>
    </row>
    <row r="17" spans="1:5" x14ac:dyDescent="0.2">
      <c r="A17" s="36">
        <v>7</v>
      </c>
      <c r="B17" s="38">
        <f>Reaj_5_53_09_1!B17*(1+5.49/100)</f>
        <v>463.90287373789783</v>
      </c>
      <c r="C17" s="38">
        <f>Reaj_5_53_09_1!C17*(1+5.49/100)</f>
        <v>649.46015221441769</v>
      </c>
      <c r="D17" s="38">
        <f>Reaj_5_53_09_1!D17*(1+5.49/100)</f>
        <v>1071.6140899270881</v>
      </c>
      <c r="E17" s="38">
        <f>Reaj_5_53_09_1!E17*(1+5.49/100)</f>
        <v>1982.4647757625969</v>
      </c>
    </row>
    <row r="18" spans="1:5" x14ac:dyDescent="0.2">
      <c r="A18" s="36">
        <v>8</v>
      </c>
      <c r="B18" s="38">
        <f>Reaj_5_53_09_1!B18*(1+5.49/100)</f>
        <v>487.10963048071068</v>
      </c>
      <c r="C18" s="38">
        <f>Reaj_5_53_09_1!C18*(1+5.49/100)</f>
        <v>681.93799859843784</v>
      </c>
      <c r="D18" s="38">
        <f>Reaj_5_53_09_1!D18*(1+5.49/100)</f>
        <v>1125.1889878954837</v>
      </c>
      <c r="E18" s="38">
        <f>Reaj_5_53_09_1!E18*(1+5.49/100)</f>
        <v>2081.6015631159644</v>
      </c>
    </row>
    <row r="19" spans="1:5" x14ac:dyDescent="0.2">
      <c r="A19" s="36">
        <v>9</v>
      </c>
      <c r="B19" s="38">
        <f>Reaj_5_53_09_1!B19*(1+5.49/100)</f>
        <v>511.43898262893072</v>
      </c>
      <c r="C19" s="38">
        <f>Reaj_5_53_09_1!C19*(1+5.49/100)</f>
        <v>716.02231771778168</v>
      </c>
      <c r="D19" s="38">
        <f>Reaj_5_53_09_1!D19*(1+5.49/100)</f>
        <v>1181.454243818217</v>
      </c>
      <c r="E19" s="38">
        <f>Reaj_5_53_09_1!E19*(1+5.49/100)</f>
        <v>2185.6932543276807</v>
      </c>
    </row>
    <row r="20" spans="1:5" x14ac:dyDescent="0.2">
      <c r="A20" s="36">
        <v>10</v>
      </c>
      <c r="B20" s="38">
        <f>Reaj_5_53_09_1!B20*(1+5.49/100)</f>
        <v>537.0264158349346</v>
      </c>
      <c r="C20" s="38">
        <f>Reaj_5_53_09_1!C20*(1+5.49/100)</f>
        <v>751.82924013162983</v>
      </c>
      <c r="D20" s="38">
        <f>Reaj_5_53_09_1!D20*(1+5.49/100)</f>
        <v>1240.5259882544678</v>
      </c>
      <c r="E20" s="38">
        <f>Reaj_5_53_09_1!E20*(1+5.49/100)</f>
        <v>2294.9721105161052</v>
      </c>
    </row>
    <row r="21" spans="1:5" x14ac:dyDescent="0.2">
      <c r="A21" s="36">
        <v>11</v>
      </c>
      <c r="B21" s="38">
        <f>Reaj_5_53_09_1!B21*(1+5.49/100)</f>
        <v>563.87193009872237</v>
      </c>
      <c r="C21" s="38">
        <f>Reaj_5_53_09_1!C21*(1+5.49/100)</f>
        <v>789.41683111957195</v>
      </c>
      <c r="D21" s="38">
        <f>Reaj_5_53_09_1!D21*(1+5.49/100)</f>
        <v>1302.5590619498098</v>
      </c>
      <c r="E21" s="38">
        <f>Reaj_5_53_09_1!E21*(1+5.49/100)</f>
        <v>2409.7091029859926</v>
      </c>
    </row>
    <row r="22" spans="1:5" x14ac:dyDescent="0.2">
      <c r="A22" s="36">
        <v>12</v>
      </c>
      <c r="B22" s="38">
        <f>Reaj_5_53_09_1!B22*(1+5.49/100)</f>
        <v>592.07230088627739</v>
      </c>
      <c r="C22" s="38">
        <f>Reaj_5_53_09_1!C22*(1+5.49/100)</f>
        <v>828.90122124078835</v>
      </c>
      <c r="D22" s="38">
        <f>Reaj_5_53_09_1!D22*(1+5.49/100)</f>
        <v>1367.6695954634238</v>
      </c>
      <c r="E22" s="38">
        <f>Reaj_5_53_09_1!E22*(1+5.49/100)</f>
        <v>2530.194558135292</v>
      </c>
    </row>
    <row r="23" spans="1:5" x14ac:dyDescent="0.2">
      <c r="A23" s="36">
        <v>13</v>
      </c>
      <c r="B23" s="38">
        <f>Reaj_5_53_09_1!B23*(1+5.49/100)</f>
        <v>621.66623838399266</v>
      </c>
      <c r="C23" s="38">
        <f>Reaj_5_53_09_1!C23*(1+5.49/100)</f>
        <v>870.3211206816718</v>
      </c>
      <c r="D23" s="38">
        <f>Reaj_5_53_09_1!D23*(1+5.49/100)</f>
        <v>1436.0511397272755</v>
      </c>
      <c r="E23" s="38">
        <f>Reaj_5_53_09_1!E23*(1+5.49/100)</f>
        <v>2656.6994472687579</v>
      </c>
    </row>
    <row r="24" spans="1:5" x14ac:dyDescent="0.2">
      <c r="A24" s="36">
        <v>14</v>
      </c>
      <c r="B24" s="38">
        <f>Reaj_5_53_09_1!B24*(1+5.49/100)</f>
        <v>652.75051805785245</v>
      </c>
      <c r="C24" s="38">
        <f>Reaj_5_53_09_1!C24*(1+5.49/100)</f>
        <v>913.85072528099329</v>
      </c>
      <c r="D24" s="38">
        <f>Reaj_5_53_09_1!D24*(1+5.49/100)</f>
        <v>1507.8585354869381</v>
      </c>
      <c r="E24" s="38">
        <f>Reaj_5_53_09_1!E24*(1+5.49/100)</f>
        <v>2789.5528069707325</v>
      </c>
    </row>
    <row r="25" spans="1:5" x14ac:dyDescent="0.2">
      <c r="A25" s="36">
        <v>15</v>
      </c>
      <c r="B25" s="38">
        <f>Reaj_5_53_09_1!B25*(1+5.49/100)</f>
        <v>685.38320518744581</v>
      </c>
      <c r="C25" s="38">
        <f>Reaj_5_53_09_1!C25*(1+5.49/100)</f>
        <v>959.54810031834234</v>
      </c>
      <c r="D25" s="38">
        <f>Reaj_5_53_09_1!D25*(1+5.49/100)</f>
        <v>1583.2659785811827</v>
      </c>
      <c r="E25" s="38">
        <f>Reaj_5_53_09_1!E25*(1+5.49/100)</f>
        <v>2929.0062534527742</v>
      </c>
    </row>
    <row r="26" spans="1:5" x14ac:dyDescent="0.2">
      <c r="A26" s="36">
        <v>16</v>
      </c>
      <c r="B26" s="38">
        <f>Reaj_5_53_09_1!B26*(1+5.49/100)</f>
        <v>719.66107523875655</v>
      </c>
      <c r="C26" s="38">
        <f>Reaj_5_53_09_1!C26*(1+5.49/100)</f>
        <v>1007.5293763528986</v>
      </c>
      <c r="D26" s="38">
        <f>Reaj_5_53_09_1!D26*(1+5.49/100)</f>
        <v>1662.4089546623848</v>
      </c>
      <c r="E26" s="38">
        <f>Reaj_5_53_09_1!E26*(1+5.49/100)</f>
        <v>3075.4662436720109</v>
      </c>
    </row>
    <row r="27" spans="1:5" x14ac:dyDescent="0.2">
      <c r="A27" s="36">
        <v>17</v>
      </c>
      <c r="B27" s="38">
        <f>Reaj_5_53_09_1!B27*(1+5.49/100)</f>
        <v>755.64219349137488</v>
      </c>
      <c r="C27" s="38">
        <f>Reaj_5_53_09_1!C27*(1+5.49/100)</f>
        <v>1057.9106839438427</v>
      </c>
      <c r="D27" s="38">
        <f>Reaj_5_53_09_1!D27*(1+5.49/100)</f>
        <v>1745.5390799421029</v>
      </c>
      <c r="E27" s="38">
        <f>Reaj_5_53_09_1!E27*(1+5.49/100)</f>
        <v>3229.223104026395</v>
      </c>
    </row>
    <row r="28" spans="1:5" x14ac:dyDescent="0.2">
      <c r="A28" s="36">
        <v>18</v>
      </c>
      <c r="B28" s="38">
        <f>Reaj_5_53_09_1!B28*(1+5.49/100)</f>
        <v>793.42333541128369</v>
      </c>
      <c r="C28" s="38">
        <f>Reaj_5_53_09_1!C28*(1+5.49/100)</f>
        <v>1110.7887985571576</v>
      </c>
      <c r="D28" s="38">
        <f>Reaj_5_53_09_1!D28*(1+5.49/100)</f>
        <v>1832.8111951659084</v>
      </c>
      <c r="E28" s="38">
        <f>Reaj_5_53_09_1!E28*(1+5.49/100)</f>
        <v>3390.7026465662507</v>
      </c>
    </row>
    <row r="29" spans="1:5" x14ac:dyDescent="0.2">
      <c r="A29" s="36">
        <v>19</v>
      </c>
      <c r="B29" s="38">
        <f>Reaj_5_53_09_1!B29*(1+5.49/100)</f>
        <v>833.10127646446654</v>
      </c>
      <c r="C29" s="38">
        <f>Reaj_5_53_09_1!C29*(1+5.49/100)</f>
        <v>1166.3379160316138</v>
      </c>
      <c r="D29" s="38">
        <f>Reaj_5_53_09_1!D29*(1+5.49/100)</f>
        <v>1924.4575614521632</v>
      </c>
      <c r="E29" s="38">
        <f>Reaj_5_53_09_1!E29*(1+5.49/100)</f>
        <v>3560.2532629691209</v>
      </c>
    </row>
    <row r="30" spans="1:5" x14ac:dyDescent="0.2">
      <c r="A30" s="36">
        <v>20</v>
      </c>
      <c r="B30" s="38">
        <f>Reaj_5_53_09_1!B30*(1+5.49/100)</f>
        <v>874.75343702371038</v>
      </c>
      <c r="C30" s="38">
        <f>Reaj_5_53_09_1!C30*(1+5.49/100)</f>
        <v>1224.6354567399981</v>
      </c>
      <c r="D30" s="38">
        <f>Reaj_5_53_09_1!D30*(1+5.49/100)</f>
        <v>2020.671729732833</v>
      </c>
      <c r="E30" s="38">
        <f>Reaj_5_53_09_1!E30*(1+5.49/100)</f>
        <v>3738.2427000057401</v>
      </c>
    </row>
    <row r="31" spans="1:5" x14ac:dyDescent="0.2">
      <c r="A31" s="36">
        <v>21</v>
      </c>
      <c r="B31" s="38">
        <f>Reaj_5_53_09_1!B31*(1+5.49/100)</f>
        <v>918.49698414458396</v>
      </c>
      <c r="C31" s="38">
        <f>Reaj_5_53_09_1!C31*(1+5.49/100)</f>
        <v>1285.8749716142768</v>
      </c>
      <c r="D31" s="38">
        <f>Reaj_5_53_09_1!D31*(1+5.49/100)</f>
        <v>2121.7053162194748</v>
      </c>
      <c r="E31" s="38">
        <f>Reaj_5_53_09_1!E31*(1+5.49/100)</f>
        <v>3925.1548350060275</v>
      </c>
    </row>
  </sheetData>
  <sheetProtection selectLockedCells="1" selectUnlockedCells="1"/>
  <mergeCells count="2">
    <mergeCell ref="A4:E4"/>
    <mergeCell ref="A5:E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E20" sqref="E20"/>
    </sheetView>
  </sheetViews>
  <sheetFormatPr defaultColWidth="11" defaultRowHeight="12.75" x14ac:dyDescent="0.2"/>
  <cols>
    <col min="1" max="1" width="13" customWidth="1"/>
    <col min="2" max="2" width="12.5703125" customWidth="1"/>
    <col min="3" max="3" width="14.140625" customWidth="1"/>
    <col min="4" max="4" width="13.85546875" customWidth="1"/>
    <col min="5" max="5" width="13.7109375" customWidth="1"/>
  </cols>
  <sheetData>
    <row r="2" spans="1:7" x14ac:dyDescent="0.2">
      <c r="G2" s="26" t="s">
        <v>33</v>
      </c>
    </row>
    <row r="3" spans="1:7" x14ac:dyDescent="0.2">
      <c r="A3" s="63" t="s">
        <v>72</v>
      </c>
      <c r="B3" s="1"/>
      <c r="C3" s="1"/>
      <c r="D3" s="1"/>
      <c r="E3" s="1"/>
    </row>
    <row r="4" spans="1:7" x14ac:dyDescent="0.2">
      <c r="A4" s="72" t="s">
        <v>73</v>
      </c>
      <c r="B4" s="72"/>
      <c r="C4" s="72"/>
      <c r="D4" s="72"/>
      <c r="E4" s="72"/>
    </row>
    <row r="5" spans="1:7" x14ac:dyDescent="0.2">
      <c r="A5" s="72" t="s">
        <v>87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D7" s="16"/>
      <c r="E7" s="16" t="s">
        <v>88</v>
      </c>
    </row>
    <row r="8" spans="1:7" x14ac:dyDescent="0.2">
      <c r="A8" s="27" t="s">
        <v>4</v>
      </c>
      <c r="B8" s="29" t="s">
        <v>5</v>
      </c>
      <c r="C8" s="35" t="s">
        <v>6</v>
      </c>
      <c r="D8" s="29" t="s">
        <v>7</v>
      </c>
      <c r="E8" s="29" t="s">
        <v>8</v>
      </c>
    </row>
    <row r="9" spans="1:7" ht="51" x14ac:dyDescent="0.2">
      <c r="A9" s="30" t="s">
        <v>9</v>
      </c>
      <c r="B9" s="64" t="s">
        <v>76</v>
      </c>
      <c r="C9" s="65" t="s">
        <v>77</v>
      </c>
      <c r="D9" s="32" t="s">
        <v>78</v>
      </c>
      <c r="E9" s="32" t="s">
        <v>79</v>
      </c>
    </row>
    <row r="10" spans="1:7" x14ac:dyDescent="0.2">
      <c r="A10" s="27" t="s">
        <v>14</v>
      </c>
      <c r="B10" s="29" t="s">
        <v>15</v>
      </c>
      <c r="C10" s="35" t="s">
        <v>15</v>
      </c>
      <c r="D10" s="29" t="s">
        <v>15</v>
      </c>
      <c r="E10" s="29" t="s">
        <v>15</v>
      </c>
    </row>
    <row r="11" spans="1:7" ht="17.100000000000001" customHeight="1" x14ac:dyDescent="0.2">
      <c r="A11" s="36">
        <v>1</v>
      </c>
      <c r="B11" s="38">
        <f>Reaj_5_53_09_1!B11*(1+5.26/100)</f>
        <v>345.40714582645467</v>
      </c>
      <c r="C11" s="38">
        <f>Reaj_5_53_09_1!C11*(1+5.26/100)</f>
        <v>483.5755343097423</v>
      </c>
      <c r="D11" s="38">
        <f>Reaj_5_53_09_1!D11*(1+5.26/100)</f>
        <v>797.91218499169315</v>
      </c>
      <c r="E11" s="38">
        <f>Reaj_5_53_09_1!E11*(1+5.26/100)</f>
        <v>1476.1230575646887</v>
      </c>
    </row>
    <row r="12" spans="1:7" ht="16.149999999999999" customHeight="1" x14ac:dyDescent="0.2">
      <c r="A12" s="36">
        <v>2</v>
      </c>
      <c r="B12" s="38">
        <f>Reaj_5_53_09_1!B12*(1+5.26/100)</f>
        <v>362.69613540225089</v>
      </c>
      <c r="C12" s="38">
        <f>Reaj_5_53_09_1!C12*(1+5.26/100)</f>
        <v>507.75527666989245</v>
      </c>
      <c r="D12" s="38">
        <f>Reaj_5_53_09_1!D12*(1+5.26/100)</f>
        <v>837.79330957133357</v>
      </c>
      <c r="E12" s="38">
        <f>Reaj_5_53_09_1!E12*(1+5.26/100)</f>
        <v>1549.9369356002264</v>
      </c>
    </row>
    <row r="13" spans="1:7" ht="16.149999999999999" customHeight="1" x14ac:dyDescent="0.2">
      <c r="A13" s="36">
        <v>3</v>
      </c>
      <c r="B13" s="38">
        <f>Reaj_5_53_09_1!B13*(1+5.26/100)</f>
        <v>380.81162927910475</v>
      </c>
      <c r="C13" s="38">
        <f>Reaj_5_53_09_1!C13*(1+5.26/100)</f>
        <v>533.15173130535368</v>
      </c>
      <c r="D13" s="38">
        <f>Reaj_5_53_09_1!D13*(1+5.26/100)</f>
        <v>879.70228794315949</v>
      </c>
      <c r="E13" s="38">
        <f>Reaj_5_53_09_1!E13*(1+5.26/100)</f>
        <v>1627.4202633549558</v>
      </c>
    </row>
    <row r="14" spans="1:7" ht="16.149999999999999" customHeight="1" x14ac:dyDescent="0.2">
      <c r="A14" s="36">
        <v>4</v>
      </c>
      <c r="B14" s="38">
        <f>Reaj_5_53_09_1!B14*(1+5.26/100)</f>
        <v>399.85414203238571</v>
      </c>
      <c r="C14" s="38">
        <f>Reaj_5_53_09_1!C14*(1+5.26/100)</f>
        <v>559.8035240026436</v>
      </c>
      <c r="D14" s="38">
        <f>Reaj_5_53_09_1!D14*(1+5.26/100)</f>
        <v>923.65843300042889</v>
      </c>
      <c r="E14" s="38">
        <f>Reaj_5_53_09_1!E14*(1+5.26/100)</f>
        <v>1708.8047955479853</v>
      </c>
    </row>
    <row r="15" spans="1:7" ht="16.149999999999999" customHeight="1" x14ac:dyDescent="0.2">
      <c r="A15" s="36">
        <v>5</v>
      </c>
      <c r="B15" s="38">
        <f>Reaj_5_53_09_1!B15*(1+5.26/100)</f>
        <v>419.84298655535309</v>
      </c>
      <c r="C15" s="38">
        <f>Reaj_5_53_09_1!C15*(1+5.26/100)</f>
        <v>587.78790633479821</v>
      </c>
      <c r="D15" s="38">
        <f>Reaj_5_53_09_1!D15*(1+5.26/100)</f>
        <v>969.85487367573148</v>
      </c>
      <c r="E15" s="38">
        <f>Reaj_5_53_09_1!E15*(1+5.26/100)</f>
        <v>1794.2257224321256</v>
      </c>
    </row>
    <row r="16" spans="1:7" ht="16.149999999999999" customHeight="1" x14ac:dyDescent="0.2">
      <c r="A16" s="36">
        <v>6</v>
      </c>
      <c r="B16" s="38">
        <f>Reaj_5_53_09_1!B16*(1+5.26/100)</f>
        <v>440.8361015277838</v>
      </c>
      <c r="C16" s="38">
        <f>Reaj_5_53_09_1!C16*(1+5.26/100)</f>
        <v>617.18212987485265</v>
      </c>
      <c r="D16" s="38">
        <f>Reaj_5_53_09_1!D16*(1+5.26/100)</f>
        <v>1018.3495486488438</v>
      </c>
      <c r="E16" s="38">
        <f>Reaj_5_53_09_1!E16*(1+5.26/100)</f>
        <v>1883.9534245130021</v>
      </c>
    </row>
    <row r="17" spans="1:5" ht="16.149999999999999" customHeight="1" x14ac:dyDescent="0.2">
      <c r="A17" s="36">
        <v>7</v>
      </c>
      <c r="B17" s="38">
        <f>Reaj_5_53_09_1!B17*(1+5.26/100)</f>
        <v>462.89142562945426</v>
      </c>
      <c r="C17" s="38">
        <f>Reaj_5_53_09_1!C17*(1+5.26/100)</f>
        <v>648.04413330258421</v>
      </c>
      <c r="D17" s="38">
        <f>Reaj_5_53_09_1!D17*(1+5.26/100)</f>
        <v>1069.2776481725784</v>
      </c>
      <c r="E17" s="38">
        <f>Reaj_5_53_09_1!E17*(1+5.26/100)</f>
        <v>1978.1424049366856</v>
      </c>
    </row>
    <row r="18" spans="1:5" ht="16.149999999999999" customHeight="1" x14ac:dyDescent="0.2">
      <c r="A18" s="36">
        <v>8</v>
      </c>
      <c r="B18" s="38">
        <f>Reaj_5_53_09_1!B18*(1+5.26/100)</f>
        <v>486.04758464688223</v>
      </c>
      <c r="C18" s="38">
        <f>Reaj_5_53_09_1!C18*(1+5.26/100)</f>
        <v>680.45116819102816</v>
      </c>
      <c r="D18" s="38">
        <f>Reaj_5_53_09_1!D18*(1+5.26/100)</f>
        <v>1122.7357367132299</v>
      </c>
      <c r="E18" s="38">
        <f>Reaj_5_53_09_1!E18*(1+5.26/100)</f>
        <v>2077.0630442088009</v>
      </c>
    </row>
    <row r="19" spans="1:5" ht="16.149999999999999" customHeight="1" x14ac:dyDescent="0.2">
      <c r="A19" s="36">
        <v>9</v>
      </c>
      <c r="B19" s="38">
        <f>Reaj_5_53_09_1!B19*(1+5.26/100)</f>
        <v>510.32389147332685</v>
      </c>
      <c r="C19" s="38">
        <f>Reaj_5_53_09_1!C19*(1+5.26/100)</f>
        <v>714.4611732199611</v>
      </c>
      <c r="D19" s="38">
        <f>Reaj_5_53_09_1!D19*(1+5.26/100)</f>
        <v>1178.8783174168691</v>
      </c>
      <c r="E19" s="38">
        <f>Reaj_5_53_09_1!E19*(1+5.26/100)</f>
        <v>2180.9277841551962</v>
      </c>
    </row>
    <row r="20" spans="1:5" ht="16.149999999999999" customHeight="1" x14ac:dyDescent="0.2">
      <c r="A20" s="36">
        <v>10</v>
      </c>
      <c r="B20" s="38">
        <f>Reaj_5_53_09_1!B20*(1+5.26/100)</f>
        <v>535.85553636160034</v>
      </c>
      <c r="C20" s="38">
        <f>Reaj_5_53_09_1!C20*(1+5.26/100)</f>
        <v>750.19002574893693</v>
      </c>
      <c r="D20" s="38">
        <f>Reaj_5_53_09_1!D20*(1+5.26/100)</f>
        <v>1237.8212676430496</v>
      </c>
      <c r="E20" s="38">
        <f>Reaj_5_53_09_1!E20*(1+5.26/100)</f>
        <v>2289.9683794949783</v>
      </c>
    </row>
    <row r="21" spans="1:5" ht="16.149999999999999" customHeight="1" x14ac:dyDescent="0.2">
      <c r="A21" s="36">
        <v>11</v>
      </c>
      <c r="B21" s="38">
        <f>Reaj_5_53_09_1!B21*(1+5.26/100)</f>
        <v>562.6425193117027</v>
      </c>
      <c r="C21" s="38">
        <f>Reaj_5_53_09_1!C21*(1+5.26/100)</f>
        <v>787.69566445773205</v>
      </c>
      <c r="D21" s="38">
        <f>Reaj_5_53_09_1!D21*(1+5.26/100)</f>
        <v>1299.7190905378425</v>
      </c>
      <c r="E21" s="38">
        <f>Reaj_5_53_09_1!E21*(1+5.26/100)</f>
        <v>2404.4552107337718</v>
      </c>
    </row>
    <row r="22" spans="1:5" ht="16.149999999999999" customHeight="1" x14ac:dyDescent="0.2">
      <c r="A22" s="36">
        <v>12</v>
      </c>
      <c r="B22" s="38">
        <f>Reaj_5_53_09_1!B22*(1+5.26/100)</f>
        <v>590.7814047899285</v>
      </c>
      <c r="C22" s="38">
        <f>Reaj_5_53_09_1!C22*(1+5.26/100)</f>
        <v>827.09396670590002</v>
      </c>
      <c r="D22" s="38">
        <f>Reaj_5_53_09_1!D22*(1+5.26/100)</f>
        <v>1364.6876634608018</v>
      </c>
      <c r="E22" s="38">
        <f>Reaj_5_53_09_1!E22*(1+5.26/100)</f>
        <v>2524.6779712704601</v>
      </c>
    </row>
    <row r="23" spans="1:5" ht="16.149999999999999" customHeight="1" x14ac:dyDescent="0.2">
      <c r="A23" s="36">
        <v>13</v>
      </c>
      <c r="B23" s="38">
        <f>Reaj_5_53_09_1!B23*(1+5.26/100)</f>
        <v>620.31081858279526</v>
      </c>
      <c r="C23" s="38">
        <f>Reaj_5_53_09_1!C23*(1+5.26/100)</f>
        <v>868.42355827995812</v>
      </c>
      <c r="D23" s="38">
        <f>Reaj_5_53_09_1!D23*(1+5.26/100)</f>
        <v>1432.9201153445163</v>
      </c>
      <c r="E23" s="38">
        <f>Reaj_5_53_09_1!E23*(1+5.26/100)</f>
        <v>2650.9070416106692</v>
      </c>
    </row>
    <row r="24" spans="1:5" ht="16.149999999999999" customHeight="1" x14ac:dyDescent="0.2">
      <c r="A24" s="36">
        <v>14</v>
      </c>
      <c r="B24" s="38">
        <f>Reaj_5_53_09_1!B24*(1+5.26/100)</f>
        <v>651.32732515659825</v>
      </c>
      <c r="C24" s="38">
        <f>Reaj_5_53_09_1!C24*(1+5.26/100)</f>
        <v>911.85825521923744</v>
      </c>
      <c r="D24" s="38">
        <f>Reaj_5_53_09_1!D24*(1+5.26/100)</f>
        <v>1504.5709493350564</v>
      </c>
      <c r="E24" s="38">
        <f>Reaj_5_53_09_1!E24*(1+5.26/100)</f>
        <v>2783.4707409397984</v>
      </c>
    </row>
    <row r="25" spans="1:5" ht="16.149999999999999" customHeight="1" x14ac:dyDescent="0.2">
      <c r="A25" s="36">
        <v>15</v>
      </c>
      <c r="B25" s="38">
        <f>Reaj_5_53_09_1!B25*(1+5.26/100)</f>
        <v>683.88886319111339</v>
      </c>
      <c r="C25" s="38">
        <f>Reaj_5_53_09_1!C25*(1+5.26/100)</f>
        <v>957.45599620351425</v>
      </c>
      <c r="D25" s="38">
        <f>Reaj_5_53_09_1!D25*(1+5.26/100)</f>
        <v>1579.8139814717536</v>
      </c>
      <c r="E25" s="38">
        <f>Reaj_5_53_09_1!E25*(1+5.26/100)</f>
        <v>2922.620136870215</v>
      </c>
    </row>
    <row r="26" spans="1:5" ht="16.149999999999999" customHeight="1" x14ac:dyDescent="0.2">
      <c r="A26" s="36">
        <v>16</v>
      </c>
      <c r="B26" s="38">
        <f>Reaj_5_53_09_1!B26*(1+5.26/100)</f>
        <v>718.09199715263549</v>
      </c>
      <c r="C26" s="38">
        <f>Reaj_5_53_09_1!C26*(1+5.26/100)</f>
        <v>1005.3326585923415</v>
      </c>
      <c r="D26" s="38">
        <f>Reaj_5_53_09_1!D26*(1+5.26/100)</f>
        <v>1658.784402007419</v>
      </c>
      <c r="E26" s="38">
        <f>Reaj_5_53_09_1!E26*(1+5.26/100)</f>
        <v>3068.7608001603553</v>
      </c>
    </row>
    <row r="27" spans="1:5" ht="16.149999999999999" customHeight="1" x14ac:dyDescent="0.2">
      <c r="A27" s="36">
        <v>17</v>
      </c>
      <c r="B27" s="38">
        <f>Reaj_5_53_09_1!B27*(1+5.26/100)</f>
        <v>753.9946657209415</v>
      </c>
      <c r="C27" s="38">
        <f>Reaj_5_53_09_1!C27*(1+5.26/100)</f>
        <v>1055.6041197452735</v>
      </c>
      <c r="D27" s="38">
        <f>Reaj_5_53_09_1!D27*(1+5.26/100)</f>
        <v>1741.7332785544199</v>
      </c>
      <c r="E27" s="38">
        <f>Reaj_5_53_09_1!E27*(1+5.26/100)</f>
        <v>3222.1824242091038</v>
      </c>
    </row>
    <row r="28" spans="1:5" ht="16.149999999999999" customHeight="1" x14ac:dyDescent="0.2">
      <c r="A28" s="36">
        <v>18</v>
      </c>
      <c r="B28" s="38">
        <f>Reaj_5_53_09_1!B28*(1+5.26/100)</f>
        <v>791.69343336232555</v>
      </c>
      <c r="C28" s="38">
        <f>Reaj_5_53_09_1!C28*(1+5.26/100)</f>
        <v>1108.3669441286038</v>
      </c>
      <c r="D28" s="38">
        <f>Reaj_5_53_09_1!D28*(1+5.26/100)</f>
        <v>1828.8151142588258</v>
      </c>
      <c r="E28" s="38">
        <f>Reaj_5_53_09_1!E28*(1+5.26/100)</f>
        <v>3383.3098926681541</v>
      </c>
    </row>
    <row r="29" spans="1:5" ht="16.149999999999999" customHeight="1" x14ac:dyDescent="0.2">
      <c r="A29" s="36">
        <v>19</v>
      </c>
      <c r="B29" s="38">
        <f>Reaj_5_53_09_1!B29*(1+5.26/100)</f>
        <v>831.28486454308234</v>
      </c>
      <c r="C29" s="38">
        <f>Reaj_5_53_09_1!C29*(1+5.26/100)</f>
        <v>1163.7949477816635</v>
      </c>
      <c r="D29" s="38">
        <f>Reaj_5_53_09_1!D29*(1+5.26/100)</f>
        <v>1920.2616638397451</v>
      </c>
      <c r="E29" s="38">
        <f>Reaj_5_53_09_1!E29*(1+5.26/100)</f>
        <v>3552.4908376161693</v>
      </c>
    </row>
    <row r="30" spans="1:5" ht="16.149999999999999" customHeight="1" x14ac:dyDescent="0.2">
      <c r="A30" s="36">
        <v>20</v>
      </c>
      <c r="B30" s="38">
        <f>Reaj_5_53_09_1!B30*(1+5.26/100)</f>
        <v>872.84621083624756</v>
      </c>
      <c r="C30" s="38">
        <f>Reaj_5_53_09_1!C30*(1+5.26/100)</f>
        <v>1221.9653822774881</v>
      </c>
      <c r="D30" s="38">
        <f>Reaj_5_53_09_1!D30*(1+5.26/100)</f>
        <v>2016.266056229766</v>
      </c>
      <c r="E30" s="38">
        <f>Reaj_5_53_09_1!E30*(1+5.26/100)</f>
        <v>3730.0922040250662</v>
      </c>
    </row>
    <row r="31" spans="1:5" ht="18.399999999999999" customHeight="1" x14ac:dyDescent="0.2">
      <c r="A31" s="36">
        <v>21</v>
      </c>
      <c r="B31" s="38">
        <f>Reaj_5_53_09_1!B31*(1+5.26/100)</f>
        <v>916.4943838378889</v>
      </c>
      <c r="C31" s="38">
        <f>Reaj_5_53_09_1!C31*(1+5.26/100)</f>
        <v>1283.071376548666</v>
      </c>
      <c r="D31" s="38">
        <f>Reaj_5_53_09_1!D31*(1+5.26/100)</f>
        <v>2117.0793590412541</v>
      </c>
      <c r="E31" s="38">
        <f>Reaj_5_53_09_1!E31*(1+5.26/100)</f>
        <v>3916.5968142263196</v>
      </c>
    </row>
  </sheetData>
  <sheetProtection selectLockedCells="1" selectUnlockedCells="1"/>
  <mergeCells count="2">
    <mergeCell ref="A4:E4"/>
    <mergeCell ref="A5:E5"/>
  </mergeCells>
  <pageMargins left="1.6187499999999999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5" sqref="A5"/>
    </sheetView>
  </sheetViews>
  <sheetFormatPr defaultColWidth="11" defaultRowHeight="12.75" x14ac:dyDescent="0.2"/>
  <cols>
    <col min="1" max="1" width="16" customWidth="1"/>
    <col min="2" max="2" width="13.7109375" customWidth="1"/>
    <col min="3" max="3" width="16.28515625" customWidth="1"/>
    <col min="4" max="4" width="16" customWidth="1"/>
    <col min="5" max="5" width="16.85546875" customWidth="1"/>
  </cols>
  <sheetData>
    <row r="2" spans="1:7" x14ac:dyDescent="0.2">
      <c r="G2" s="26" t="s">
        <v>84</v>
      </c>
    </row>
    <row r="3" spans="1:7" ht="30.6" customHeight="1" x14ac:dyDescent="0.2">
      <c r="A3" s="66" t="s">
        <v>72</v>
      </c>
      <c r="B3" s="1"/>
      <c r="C3" s="1"/>
      <c r="D3" s="1"/>
      <c r="E3" s="1"/>
    </row>
    <row r="4" spans="1:7" ht="29.1" customHeight="1" x14ac:dyDescent="0.2">
      <c r="A4" s="72" t="s">
        <v>73</v>
      </c>
      <c r="B4" s="72"/>
      <c r="C4" s="72"/>
      <c r="D4" s="72"/>
      <c r="E4" s="72"/>
    </row>
    <row r="5" spans="1:7" ht="17.850000000000001" customHeight="1" x14ac:dyDescent="0.2">
      <c r="A5" s="72" t="s">
        <v>89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D7" s="16"/>
      <c r="E7" s="16" t="s">
        <v>90</v>
      </c>
    </row>
    <row r="8" spans="1:7" ht="20.85" customHeight="1" x14ac:dyDescent="0.2">
      <c r="A8" s="27" t="s">
        <v>4</v>
      </c>
      <c r="B8" s="29" t="s">
        <v>5</v>
      </c>
      <c r="C8" s="29" t="s">
        <v>6</v>
      </c>
      <c r="D8" s="29" t="s">
        <v>7</v>
      </c>
      <c r="E8" s="29" t="s">
        <v>8</v>
      </c>
    </row>
    <row r="9" spans="1:7" ht="51" x14ac:dyDescent="0.2">
      <c r="A9" s="30" t="s">
        <v>9</v>
      </c>
      <c r="B9" s="32" t="s">
        <v>10</v>
      </c>
      <c r="C9" s="32" t="s">
        <v>11</v>
      </c>
      <c r="D9" s="32" t="s">
        <v>37</v>
      </c>
      <c r="E9" s="32" t="s">
        <v>13</v>
      </c>
    </row>
    <row r="10" spans="1:7" x14ac:dyDescent="0.2">
      <c r="A10" s="27" t="s">
        <v>14</v>
      </c>
      <c r="B10" s="29" t="s">
        <v>15</v>
      </c>
      <c r="C10" s="35" t="s">
        <v>15</v>
      </c>
      <c r="D10" s="27" t="s">
        <v>15</v>
      </c>
      <c r="E10" s="29" t="s">
        <v>15</v>
      </c>
    </row>
    <row r="11" spans="1:7" ht="23.85" customHeight="1" x14ac:dyDescent="0.2">
      <c r="A11" s="36">
        <v>1</v>
      </c>
      <c r="B11" s="38">
        <f>Reaj_5_26_10!B11*(1+5.7/100)</f>
        <v>365.09535313856259</v>
      </c>
      <c r="C11" s="38">
        <f>Reaj_5_26_10!C11*(1+5.7/100)</f>
        <v>511.13933976539755</v>
      </c>
      <c r="D11" s="38">
        <f>Reaj_5_26_10!D11*(1+5.7/100)</f>
        <v>843.39317953621958</v>
      </c>
      <c r="E11" s="38">
        <f>Reaj_5_26_10!E11*(1+5.7/100)</f>
        <v>1560.2620718458759</v>
      </c>
    </row>
    <row r="12" spans="1:7" ht="23.85" customHeight="1" x14ac:dyDescent="0.2">
      <c r="A12" s="36">
        <v>2</v>
      </c>
      <c r="B12" s="38">
        <f>Reaj_5_26_10!B12*(1+5.7/100)</f>
        <v>383.36981512017917</v>
      </c>
      <c r="C12" s="38">
        <f>Reaj_5_26_10!C12*(1+5.7/100)</f>
        <v>536.69732744007626</v>
      </c>
      <c r="D12" s="38">
        <f>Reaj_5_26_10!D12*(1+5.7/100)</f>
        <v>885.54752821689954</v>
      </c>
      <c r="E12" s="38">
        <f>Reaj_5_26_10!E12*(1+5.7/100)</f>
        <v>1638.2833409294392</v>
      </c>
    </row>
    <row r="13" spans="1:7" ht="23.85" customHeight="1" x14ac:dyDescent="0.2">
      <c r="A13" s="36">
        <v>3</v>
      </c>
      <c r="B13" s="38">
        <f>Reaj_5_26_10!B13*(1+5.7/100)</f>
        <v>402.51789214801369</v>
      </c>
      <c r="C13" s="38">
        <f>Reaj_5_26_10!C13*(1+5.7/100)</f>
        <v>563.54137998975875</v>
      </c>
      <c r="D13" s="38">
        <f>Reaj_5_26_10!D13*(1+5.7/100)</f>
        <v>929.84531835591952</v>
      </c>
      <c r="E13" s="38">
        <f>Reaj_5_26_10!E13*(1+5.7/100)</f>
        <v>1720.1832183661882</v>
      </c>
    </row>
    <row r="14" spans="1:7" ht="23.85" customHeight="1" x14ac:dyDescent="0.2">
      <c r="A14" s="36">
        <v>4</v>
      </c>
      <c r="B14" s="38">
        <f>Reaj_5_26_10!B14*(1+5.7/100)</f>
        <v>422.6458281282317</v>
      </c>
      <c r="C14" s="38">
        <f>Reaj_5_26_10!C14*(1+5.7/100)</f>
        <v>591.7123248707943</v>
      </c>
      <c r="D14" s="38">
        <f>Reaj_5_26_10!D14*(1+5.7/100)</f>
        <v>976.30696368145323</v>
      </c>
      <c r="E14" s="38">
        <f>Reaj_5_26_10!E14*(1+5.7/100)</f>
        <v>1806.2066688942205</v>
      </c>
    </row>
    <row r="15" spans="1:7" ht="23.85" customHeight="1" x14ac:dyDescent="0.2">
      <c r="A15" s="36">
        <v>5</v>
      </c>
      <c r="B15" s="38">
        <f>Reaj_5_26_10!B15*(1+5.7/100)</f>
        <v>443.77403678900822</v>
      </c>
      <c r="C15" s="38">
        <f>Reaj_5_26_10!C15*(1+5.7/100)</f>
        <v>621.29181699588162</v>
      </c>
      <c r="D15" s="38">
        <f>Reaj_5_26_10!D15*(1+5.7/100)</f>
        <v>1025.1366014752482</v>
      </c>
      <c r="E15" s="38">
        <f>Reaj_5_26_10!E15*(1+5.7/100)</f>
        <v>1896.4965886107566</v>
      </c>
    </row>
    <row r="16" spans="1:7" ht="23.85" customHeight="1" x14ac:dyDescent="0.2">
      <c r="A16" s="36">
        <v>6</v>
      </c>
      <c r="B16" s="38">
        <f>Reaj_5_26_10!B16*(1+5.7/100)</f>
        <v>465.96375931486745</v>
      </c>
      <c r="C16" s="38">
        <f>Reaj_5_26_10!C16*(1+5.7/100)</f>
        <v>652.36151127771916</v>
      </c>
      <c r="D16" s="38">
        <f>Reaj_5_26_10!D16*(1+5.7/100)</f>
        <v>1076.3954729218278</v>
      </c>
      <c r="E16" s="38">
        <f>Reaj_5_26_10!E16*(1+5.7/100)</f>
        <v>1991.338769710243</v>
      </c>
    </row>
    <row r="17" spans="1:5" ht="23.85" customHeight="1" x14ac:dyDescent="0.2">
      <c r="A17" s="36">
        <v>7</v>
      </c>
      <c r="B17" s="38">
        <f>Reaj_5_26_10!B17*(1+5.7/100)</f>
        <v>489.27623689033311</v>
      </c>
      <c r="C17" s="38">
        <f>Reaj_5_26_10!C17*(1+5.7/100)</f>
        <v>684.98264890083146</v>
      </c>
      <c r="D17" s="38">
        <f>Reaj_5_26_10!D17*(1+5.7/100)</f>
        <v>1130.2264741184154</v>
      </c>
      <c r="E17" s="38">
        <f>Reaj_5_26_10!E17*(1+5.7/100)</f>
        <v>2090.8965220180767</v>
      </c>
    </row>
    <row r="18" spans="1:5" ht="23.85" customHeight="1" x14ac:dyDescent="0.2">
      <c r="A18" s="36">
        <v>8</v>
      </c>
      <c r="B18" s="38">
        <f>Reaj_5_26_10!B18*(1+5.7/100)</f>
        <v>513.7522969717545</v>
      </c>
      <c r="C18" s="38">
        <f>Reaj_5_26_10!C18*(1+5.7/100)</f>
        <v>719.23688477791677</v>
      </c>
      <c r="D18" s="38">
        <f>Reaj_5_26_10!D18*(1+5.7/100)</f>
        <v>1186.7316737058841</v>
      </c>
      <c r="E18" s="38">
        <f>Reaj_5_26_10!E18*(1+5.7/100)</f>
        <v>2195.4556377287022</v>
      </c>
    </row>
    <row r="19" spans="1:5" ht="23.85" customHeight="1" x14ac:dyDescent="0.2">
      <c r="A19" s="36">
        <v>9</v>
      </c>
      <c r="B19" s="38">
        <f>Reaj_5_26_10!B19*(1+5.7/100)</f>
        <v>539.41235328730647</v>
      </c>
      <c r="C19" s="38">
        <f>Reaj_5_26_10!C19*(1+5.7/100)</f>
        <v>755.18546009349882</v>
      </c>
      <c r="D19" s="38">
        <f>Reaj_5_26_10!D19*(1+5.7/100)</f>
        <v>1246.0743815096305</v>
      </c>
      <c r="E19" s="38">
        <f>Reaj_5_26_10!E19*(1+5.7/100)</f>
        <v>2305.2406678520424</v>
      </c>
    </row>
    <row r="20" spans="1:5" ht="23.85" customHeight="1" x14ac:dyDescent="0.2">
      <c r="A20" s="36">
        <v>10</v>
      </c>
      <c r="B20" s="38">
        <f>Reaj_5_26_10!B20*(1+5.7/100)</f>
        <v>566.39930193421151</v>
      </c>
      <c r="C20" s="38">
        <f>Reaj_5_26_10!C20*(1+5.7/100)</f>
        <v>792.95085721662633</v>
      </c>
      <c r="D20" s="38">
        <f>Reaj_5_26_10!D20*(1+5.7/100)</f>
        <v>1308.3770798987034</v>
      </c>
      <c r="E20" s="38">
        <f>Reaj_5_26_10!E20*(1+5.7/100)</f>
        <v>2420.4965771261918</v>
      </c>
    </row>
    <row r="21" spans="1:5" ht="23.85" customHeight="1" x14ac:dyDescent="0.2">
      <c r="A21" s="36">
        <v>11</v>
      </c>
      <c r="B21" s="38">
        <f>Reaj_5_26_10!B21*(1+5.7/100)</f>
        <v>594.71314291246972</v>
      </c>
      <c r="C21" s="38">
        <f>Reaj_5_26_10!C21*(1+5.7/100)</f>
        <v>832.59431733182271</v>
      </c>
      <c r="D21" s="38">
        <f>Reaj_5_26_10!D21*(1+5.7/100)</f>
        <v>1373.8030786984993</v>
      </c>
      <c r="E21" s="38">
        <f>Reaj_5_26_10!E21*(1+5.7/100)</f>
        <v>2541.5091577455964</v>
      </c>
    </row>
    <row r="22" spans="1:5" ht="23.85" customHeight="1" x14ac:dyDescent="0.2">
      <c r="A22" s="36">
        <v>12</v>
      </c>
      <c r="B22" s="38">
        <f>Reaj_5_26_10!B22*(1+5.7/100)</f>
        <v>624.45594486295442</v>
      </c>
      <c r="C22" s="38">
        <f>Reaj_5_26_10!C22*(1+5.7/100)</f>
        <v>874.23832280813622</v>
      </c>
      <c r="D22" s="38">
        <f>Reaj_5_26_10!D22*(1+5.7/100)</f>
        <v>1442.4748602780674</v>
      </c>
      <c r="E22" s="38">
        <f>Reaj_5_26_10!E22*(1+5.7/100)</f>
        <v>2668.5846156328762</v>
      </c>
    </row>
    <row r="23" spans="1:5" ht="23.85" customHeight="1" x14ac:dyDescent="0.2">
      <c r="A23" s="36">
        <v>13</v>
      </c>
      <c r="B23" s="38">
        <f>Reaj_5_26_10!B23*(1+5.7/100)</f>
        <v>655.66853524201451</v>
      </c>
      <c r="C23" s="38">
        <f>Reaj_5_26_10!C23*(1+5.7/100)</f>
        <v>917.92370110191564</v>
      </c>
      <c r="D23" s="38">
        <f>Reaj_5_26_10!D23*(1+5.7/100)</f>
        <v>1514.5965619191536</v>
      </c>
      <c r="E23" s="38">
        <f>Reaj_5_26_10!E23*(1+5.7/100)</f>
        <v>2802.0087429824771</v>
      </c>
    </row>
    <row r="24" spans="1:5" ht="23.85" customHeight="1" x14ac:dyDescent="0.2">
      <c r="A24" s="36">
        <v>14</v>
      </c>
      <c r="B24" s="38">
        <f>Reaj_5_26_10!B24*(1+5.7/100)</f>
        <v>688.45298269052432</v>
      </c>
      <c r="C24" s="38">
        <f>Reaj_5_26_10!C24*(1+5.7/100)</f>
        <v>963.83417576673389</v>
      </c>
      <c r="D24" s="38">
        <f>Reaj_5_26_10!D24*(1+5.7/100)</f>
        <v>1590.3314934471546</v>
      </c>
      <c r="E24" s="38">
        <f>Reaj_5_26_10!E24*(1+5.7/100)</f>
        <v>2942.1285731733665</v>
      </c>
    </row>
    <row r="25" spans="1:5" ht="23.85" customHeight="1" x14ac:dyDescent="0.2">
      <c r="A25" s="36">
        <v>15</v>
      </c>
      <c r="B25" s="38">
        <f>Reaj_5_26_10!B25*(1+5.7/100)</f>
        <v>722.87052839300679</v>
      </c>
      <c r="C25" s="38">
        <f>Reaj_5_26_10!C25*(1+5.7/100)</f>
        <v>1012.0309879871145</v>
      </c>
      <c r="D25" s="38">
        <f>Reaj_5_26_10!D25*(1+5.7/100)</f>
        <v>1669.8633784156434</v>
      </c>
      <c r="E25" s="38">
        <f>Reaj_5_26_10!E25*(1+5.7/100)</f>
        <v>3089.2094846718169</v>
      </c>
    </row>
    <row r="26" spans="1:5" ht="23.85" customHeight="1" x14ac:dyDescent="0.2">
      <c r="A26" s="36">
        <v>16</v>
      </c>
      <c r="B26" s="38">
        <f>Reaj_5_26_10!B26*(1+5.7/100)</f>
        <v>759.02324099033569</v>
      </c>
      <c r="C26" s="38">
        <f>Reaj_5_26_10!C26*(1+5.7/100)</f>
        <v>1062.636620132105</v>
      </c>
      <c r="D26" s="38">
        <f>Reaj_5_26_10!D26*(1+5.7/100)</f>
        <v>1753.3351129218418</v>
      </c>
      <c r="E26" s="38">
        <f>Reaj_5_26_10!E26*(1+5.7/100)</f>
        <v>3243.6801657694955</v>
      </c>
    </row>
    <row r="27" spans="1:5" ht="23.85" customHeight="1" x14ac:dyDescent="0.2">
      <c r="A27" s="36">
        <v>17</v>
      </c>
      <c r="B27" s="38">
        <f>Reaj_5_26_10!B27*(1+5.7/100)</f>
        <v>796.9723616670351</v>
      </c>
      <c r="C27" s="38">
        <f>Reaj_5_26_10!C27*(1+5.7/100)</f>
        <v>1115.773554570754</v>
      </c>
      <c r="D27" s="38">
        <f>Reaj_5_26_10!D27*(1+5.7/100)</f>
        <v>1841.0120754320217</v>
      </c>
      <c r="E27" s="38">
        <f>Reaj_5_26_10!E27*(1+5.7/100)</f>
        <v>3405.8468223890227</v>
      </c>
    </row>
    <row r="28" spans="1:5" ht="23.85" customHeight="1" x14ac:dyDescent="0.2">
      <c r="A28" s="36">
        <v>18</v>
      </c>
      <c r="B28" s="38">
        <f>Reaj_5_26_10!B28*(1+5.7/100)</f>
        <v>836.8199590639781</v>
      </c>
      <c r="C28" s="38">
        <f>Reaj_5_26_10!C28*(1+5.7/100)</f>
        <v>1171.5438599439342</v>
      </c>
      <c r="D28" s="38">
        <f>Reaj_5_26_10!D28*(1+5.7/100)</f>
        <v>1933.0575757715787</v>
      </c>
      <c r="E28" s="38">
        <f>Reaj_5_26_10!E28*(1+5.7/100)</f>
        <v>3576.1585565502387</v>
      </c>
    </row>
    <row r="29" spans="1:5" ht="23.85" customHeight="1" x14ac:dyDescent="0.2">
      <c r="A29" s="36">
        <v>19</v>
      </c>
      <c r="B29" s="38">
        <f>Reaj_5_26_10!B29*(1+5.7/100)</f>
        <v>878.66810182203801</v>
      </c>
      <c r="C29" s="38">
        <f>Reaj_5_26_10!C29*(1+5.7/100)</f>
        <v>1230.1312598052182</v>
      </c>
      <c r="D29" s="38">
        <f>Reaj_5_26_10!D29*(1+5.7/100)</f>
        <v>2029.7165786786104</v>
      </c>
      <c r="E29" s="38">
        <f>Reaj_5_26_10!E29*(1+5.7/100)</f>
        <v>3754.9828153602907</v>
      </c>
    </row>
    <row r="30" spans="1:5" ht="23.85" customHeight="1" x14ac:dyDescent="0.2">
      <c r="A30" s="36">
        <v>20</v>
      </c>
      <c r="B30" s="38">
        <f>Reaj_5_26_10!B30*(1+5.7/100)</f>
        <v>922.59844485391363</v>
      </c>
      <c r="C30" s="38">
        <f>Reaj_5_26_10!C30*(1+5.7/100)</f>
        <v>1291.6174090673048</v>
      </c>
      <c r="D30" s="38">
        <f>Reaj_5_26_10!D30*(1+5.7/100)</f>
        <v>2131.1932214348626</v>
      </c>
      <c r="E30" s="38">
        <f>Reaj_5_26_10!E30*(1+5.7/100)</f>
        <v>3942.7074596544949</v>
      </c>
    </row>
    <row r="31" spans="1:5" ht="23.85" customHeight="1" x14ac:dyDescent="0.2">
      <c r="A31" s="36">
        <v>21</v>
      </c>
      <c r="B31" s="38">
        <f>Reaj_5_26_10!B31*(1+5.7/100)</f>
        <v>968.73456371664849</v>
      </c>
      <c r="C31" s="38">
        <f>Reaj_5_26_10!C31*(1+5.7/100)</f>
        <v>1356.2064450119399</v>
      </c>
      <c r="D31" s="38">
        <f>Reaj_5_26_10!D31*(1+5.7/100)</f>
        <v>2237.7528825066056</v>
      </c>
      <c r="E31" s="38">
        <f>Reaj_5_26_10!E31*(1+5.7/100)</f>
        <v>4139.8428326372195</v>
      </c>
    </row>
  </sheetData>
  <sheetProtection selectLockedCells="1" selectUnlockedCells="1"/>
  <mergeCells count="2">
    <mergeCell ref="A4:E4"/>
    <mergeCell ref="A5:E5"/>
  </mergeCells>
  <pageMargins left="0.99375000000000002" right="0.78749999999999998" top="1.0527777777777778" bottom="1.0527777777777778" header="0.78749999999999998" footer="0.78749999999999998"/>
  <pageSetup paperSize="9" scale="85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B11" sqref="B11"/>
    </sheetView>
  </sheetViews>
  <sheetFormatPr defaultColWidth="11" defaultRowHeight="12.75" x14ac:dyDescent="0.2"/>
  <cols>
    <col min="1" max="1" width="16" customWidth="1"/>
    <col min="2" max="2" width="13.5703125" customWidth="1"/>
    <col min="3" max="3" width="15.28515625" customWidth="1"/>
    <col min="4" max="4" width="16.140625" customWidth="1"/>
    <col min="5" max="5" width="15.85546875" customWidth="1"/>
  </cols>
  <sheetData>
    <row r="2" spans="1:8" x14ac:dyDescent="0.2">
      <c r="G2" s="26" t="s">
        <v>84</v>
      </c>
    </row>
    <row r="3" spans="1:8" ht="23.1" customHeight="1" x14ac:dyDescent="0.2">
      <c r="A3" s="66" t="s">
        <v>72</v>
      </c>
      <c r="B3" s="1"/>
      <c r="C3" s="1"/>
      <c r="D3" s="1"/>
      <c r="E3" s="1"/>
    </row>
    <row r="4" spans="1:8" ht="29.85" customHeight="1" x14ac:dyDescent="0.2">
      <c r="A4" s="72" t="s">
        <v>73</v>
      </c>
      <c r="B4" s="72"/>
      <c r="C4" s="72"/>
      <c r="D4" s="72"/>
      <c r="E4" s="72"/>
    </row>
    <row r="5" spans="1:8" x14ac:dyDescent="0.2">
      <c r="A5" s="72" t="s">
        <v>91</v>
      </c>
      <c r="B5" s="72"/>
      <c r="C5" s="72"/>
      <c r="D5" s="72"/>
      <c r="E5" s="72"/>
    </row>
    <row r="6" spans="1:8" x14ac:dyDescent="0.2">
      <c r="A6" s="2"/>
      <c r="B6" s="2"/>
      <c r="C6" s="2"/>
      <c r="D6" s="2"/>
      <c r="E6" s="2"/>
    </row>
    <row r="7" spans="1:8" x14ac:dyDescent="0.2">
      <c r="A7" s="3"/>
      <c r="B7" s="3"/>
      <c r="D7" s="16"/>
      <c r="E7" s="67" t="s">
        <v>92</v>
      </c>
    </row>
    <row r="8" spans="1:8" ht="17.850000000000001" customHeight="1" x14ac:dyDescent="0.2">
      <c r="A8" s="27" t="s">
        <v>4</v>
      </c>
      <c r="B8" s="29" t="s">
        <v>5</v>
      </c>
      <c r="C8" s="27" t="s">
        <v>6</v>
      </c>
      <c r="D8" s="27" t="s">
        <v>7</v>
      </c>
      <c r="E8" s="29" t="s">
        <v>8</v>
      </c>
    </row>
    <row r="9" spans="1:8" ht="51" x14ac:dyDescent="0.2">
      <c r="A9" s="30" t="s">
        <v>9</v>
      </c>
      <c r="B9" s="32" t="s">
        <v>10</v>
      </c>
      <c r="C9" s="30" t="s">
        <v>11</v>
      </c>
      <c r="D9" s="30" t="s">
        <v>37</v>
      </c>
      <c r="E9" s="32" t="s">
        <v>13</v>
      </c>
    </row>
    <row r="10" spans="1:8" ht="19.5" customHeight="1" x14ac:dyDescent="0.2">
      <c r="A10" s="27" t="s">
        <v>14</v>
      </c>
      <c r="B10" s="29" t="s">
        <v>15</v>
      </c>
      <c r="C10" s="27" t="s">
        <v>15</v>
      </c>
      <c r="D10" s="27" t="s">
        <v>15</v>
      </c>
      <c r="E10" s="29" t="s">
        <v>15</v>
      </c>
    </row>
    <row r="11" spans="1:8" ht="18.600000000000001" customHeight="1" x14ac:dyDescent="0.2">
      <c r="A11" s="36">
        <v>1</v>
      </c>
      <c r="B11" s="68">
        <f>Reaj_5_70_11!B11*(1+5.02/100)</f>
        <v>383.42313986611845</v>
      </c>
      <c r="C11" s="68">
        <f>Reaj_5_70_11!C11*(1+5.02/100)</f>
        <v>536.79853462162055</v>
      </c>
      <c r="D11" s="68">
        <f>Reaj_5_70_11!D11*(1+5.02/100)</f>
        <v>885.73151714893777</v>
      </c>
      <c r="E11" s="68">
        <f>Reaj_5_70_11!E11*(1+5.02/100)</f>
        <v>1638.5872278525389</v>
      </c>
      <c r="G11" s="20"/>
      <c r="H11" s="20"/>
    </row>
    <row r="12" spans="1:8" ht="18.600000000000001" customHeight="1" x14ac:dyDescent="0.2">
      <c r="A12" s="36">
        <v>2</v>
      </c>
      <c r="B12" s="68">
        <f>Reaj_5_70_11!B12*(1+5.02/100)</f>
        <v>402.6149798392122</v>
      </c>
      <c r="C12" s="68">
        <f>Reaj_5_70_11!C12*(1+5.02/100)</f>
        <v>563.63953327756815</v>
      </c>
      <c r="D12" s="68">
        <f>Reaj_5_70_11!D12*(1+5.02/100)</f>
        <v>930.00201413338789</v>
      </c>
      <c r="E12" s="68">
        <f>Reaj_5_70_11!E12*(1+5.02/100)</f>
        <v>1720.525164644097</v>
      </c>
    </row>
    <row r="13" spans="1:8" ht="18.600000000000001" customHeight="1" x14ac:dyDescent="0.2">
      <c r="A13" s="36">
        <v>3</v>
      </c>
      <c r="B13" s="68">
        <f>Reaj_5_70_11!B13*(1+5.02/100)</f>
        <v>422.72429033384401</v>
      </c>
      <c r="C13" s="68">
        <f>Reaj_5_70_11!C13*(1+5.02/100)</f>
        <v>591.83115726524466</v>
      </c>
      <c r="D13" s="68">
        <f>Reaj_5_70_11!D13*(1+5.02/100)</f>
        <v>976.52355333738672</v>
      </c>
      <c r="E13" s="68">
        <f>Reaj_5_70_11!E13*(1+5.02/100)</f>
        <v>1806.5364159281708</v>
      </c>
      <c r="G13" s="20"/>
    </row>
    <row r="14" spans="1:8" ht="18.600000000000001" customHeight="1" x14ac:dyDescent="0.2">
      <c r="A14" s="36">
        <v>4</v>
      </c>
      <c r="B14" s="68">
        <f>Reaj_5_70_11!B14*(1+5.02/100)</f>
        <v>443.86264870026895</v>
      </c>
      <c r="C14" s="68">
        <f>Reaj_5_70_11!C14*(1+5.02/100)</f>
        <v>621.41628357930824</v>
      </c>
      <c r="D14" s="68">
        <f>Reaj_5_70_11!D14*(1+5.02/100)</f>
        <v>1025.3175732582622</v>
      </c>
      <c r="E14" s="68">
        <f>Reaj_5_70_11!E14*(1+5.02/100)</f>
        <v>1896.8782436727104</v>
      </c>
    </row>
    <row r="15" spans="1:8" ht="18.600000000000001" customHeight="1" x14ac:dyDescent="0.2">
      <c r="A15" s="36">
        <v>5</v>
      </c>
      <c r="B15" s="68">
        <f>Reaj_5_70_11!B15*(1+5.02/100)</f>
        <v>466.05149343581644</v>
      </c>
      <c r="C15" s="68">
        <f>Reaj_5_70_11!C15*(1+5.02/100)</f>
        <v>652.48066620907491</v>
      </c>
      <c r="D15" s="68">
        <f>Reaj_5_70_11!D15*(1+5.02/100)</f>
        <v>1076.5984588693057</v>
      </c>
      <c r="E15" s="68">
        <f>Reaj_5_70_11!E15*(1+5.02/100)</f>
        <v>1991.7007173590166</v>
      </c>
    </row>
    <row r="16" spans="1:8" ht="18.600000000000001" customHeight="1" x14ac:dyDescent="0.2">
      <c r="A16" s="36">
        <v>6</v>
      </c>
      <c r="B16" s="68">
        <f>Reaj_5_70_11!B16*(1+5.02/100)</f>
        <v>489.3551400324738</v>
      </c>
      <c r="C16" s="68">
        <f>Reaj_5_70_11!C16*(1+5.02/100)</f>
        <v>685.11005914386067</v>
      </c>
      <c r="D16" s="68">
        <f>Reaj_5_70_11!D16*(1+5.02/100)</f>
        <v>1130.4305256625037</v>
      </c>
      <c r="E16" s="68">
        <f>Reaj_5_70_11!E16*(1+5.02/100)</f>
        <v>2091.3039759496974</v>
      </c>
    </row>
    <row r="17" spans="1:5" ht="18.600000000000001" customHeight="1" x14ac:dyDescent="0.2">
      <c r="A17" s="36">
        <v>7</v>
      </c>
      <c r="B17" s="68">
        <f>Reaj_5_70_11!B17*(1+5.02/100)</f>
        <v>513.83790398222789</v>
      </c>
      <c r="C17" s="68">
        <f>Reaj_5_70_11!C17*(1+5.02/100)</f>
        <v>719.36877787565322</v>
      </c>
      <c r="D17" s="68">
        <f>Reaj_5_70_11!D17*(1+5.02/100)</f>
        <v>1186.9638431191597</v>
      </c>
      <c r="E17" s="68">
        <f>Reaj_5_70_11!E17*(1+5.02/100)</f>
        <v>2195.859527423384</v>
      </c>
    </row>
    <row r="18" spans="1:5" ht="18.600000000000001" customHeight="1" x14ac:dyDescent="0.2">
      <c r="A18" s="36">
        <v>8</v>
      </c>
      <c r="B18" s="68">
        <f>Reaj_5_70_11!B18*(1+5.02/100)</f>
        <v>539.54266227973665</v>
      </c>
      <c r="C18" s="68">
        <f>Reaj_5_70_11!C18*(1+5.02/100)</f>
        <v>755.34257639376824</v>
      </c>
      <c r="D18" s="68">
        <f>Reaj_5_70_11!D18*(1+5.02/100)</f>
        <v>1246.3056037259196</v>
      </c>
      <c r="E18" s="68">
        <f>Reaj_5_70_11!E18*(1+5.02/100)</f>
        <v>2305.6675107426831</v>
      </c>
    </row>
    <row r="19" spans="1:5" ht="18.600000000000001" customHeight="1" x14ac:dyDescent="0.2">
      <c r="A19" s="36">
        <v>9</v>
      </c>
      <c r="B19" s="68">
        <f>Reaj_5_70_11!B19*(1+5.02/100)</f>
        <v>566.49085342232922</v>
      </c>
      <c r="C19" s="68">
        <f>Reaj_5_70_11!C19*(1+5.02/100)</f>
        <v>793.09577019019252</v>
      </c>
      <c r="D19" s="68">
        <f>Reaj_5_70_11!D19*(1+5.02/100)</f>
        <v>1308.6273154614139</v>
      </c>
      <c r="E19" s="68">
        <f>Reaj_5_70_11!E19*(1+5.02/100)</f>
        <v>2420.9637493782152</v>
      </c>
    </row>
    <row r="20" spans="1:5" ht="18.600000000000001" customHeight="1" x14ac:dyDescent="0.2">
      <c r="A20" s="36">
        <v>10</v>
      </c>
      <c r="B20" s="68">
        <f>Reaj_5_70_11!B20*(1+5.02/100)</f>
        <v>594.83254689130899</v>
      </c>
      <c r="C20" s="68">
        <f>Reaj_5_70_11!C20*(1+5.02/100)</f>
        <v>832.75699024890105</v>
      </c>
      <c r="D20" s="68">
        <f>Reaj_5_70_11!D20*(1+5.02/100)</f>
        <v>1374.0576093096183</v>
      </c>
      <c r="E20" s="68">
        <f>Reaj_5_70_11!E20*(1+5.02/100)</f>
        <v>2542.0055052979269</v>
      </c>
    </row>
    <row r="21" spans="1:5" ht="18.600000000000001" customHeight="1" x14ac:dyDescent="0.2">
      <c r="A21" s="36">
        <v>11</v>
      </c>
      <c r="B21" s="68">
        <f>Reaj_5_70_11!B21*(1+5.02/100)</f>
        <v>624.56774268667573</v>
      </c>
      <c r="C21" s="68">
        <f>Reaj_5_70_11!C21*(1+5.02/100)</f>
        <v>874.39055206188027</v>
      </c>
      <c r="D21" s="68">
        <f>Reaj_5_70_11!D21*(1+5.02/100)</f>
        <v>1442.767993249164</v>
      </c>
      <c r="E21" s="68">
        <f>Reaj_5_70_11!E21*(1+5.02/100)</f>
        <v>2669.0929174644252</v>
      </c>
    </row>
    <row r="22" spans="1:5" ht="18.600000000000001" customHeight="1" x14ac:dyDescent="0.2">
      <c r="A22" s="36">
        <v>12</v>
      </c>
      <c r="B22" s="68">
        <f>Reaj_5_70_11!B22*(1+5.02/100)</f>
        <v>655.80363329507475</v>
      </c>
      <c r="C22" s="68">
        <f>Reaj_5_70_11!C22*(1+5.02/100)</f>
        <v>918.12508661310471</v>
      </c>
      <c r="D22" s="68">
        <f>Reaj_5_70_11!D22*(1+5.02/100)</f>
        <v>1514.8870982640265</v>
      </c>
      <c r="E22" s="68">
        <f>Reaj_5_70_11!E22*(1+5.02/100)</f>
        <v>2802.5475633376468</v>
      </c>
    </row>
    <row r="23" spans="1:5" ht="18.600000000000001" customHeight="1" x14ac:dyDescent="0.2">
      <c r="A23" s="36">
        <v>13</v>
      </c>
      <c r="B23" s="68">
        <f>Reaj_5_70_11!B23*(1+5.02/100)</f>
        <v>688.58309571116365</v>
      </c>
      <c r="C23" s="68">
        <f>Reaj_5_70_11!C23*(1+5.02/100)</f>
        <v>964.00347089723186</v>
      </c>
      <c r="D23" s="68">
        <f>Reaj_5_70_11!D23*(1+5.02/100)</f>
        <v>1590.6293093274951</v>
      </c>
      <c r="E23" s="68">
        <f>Reaj_5_70_11!E23*(1+5.02/100)</f>
        <v>2942.6695818801977</v>
      </c>
    </row>
    <row r="24" spans="1:5" ht="18.600000000000001" customHeight="1" x14ac:dyDescent="0.2">
      <c r="A24" s="36">
        <v>14</v>
      </c>
      <c r="B24" s="68">
        <f>Reaj_5_70_11!B24*(1+5.02/100)</f>
        <v>723.01332242158867</v>
      </c>
      <c r="C24" s="68">
        <f>Reaj_5_70_11!C24*(1+5.02/100)</f>
        <v>1012.218651390224</v>
      </c>
      <c r="D24" s="68">
        <f>Reaj_5_70_11!D24*(1+5.02/100)</f>
        <v>1670.1661344182019</v>
      </c>
      <c r="E24" s="68">
        <f>Reaj_5_70_11!E24*(1+5.02/100)</f>
        <v>3089.8234275466693</v>
      </c>
    </row>
    <row r="25" spans="1:5" ht="18.600000000000001" customHeight="1" x14ac:dyDescent="0.2">
      <c r="A25" s="36">
        <v>15</v>
      </c>
      <c r="B25" s="68">
        <f>Reaj_5_70_11!B25*(1+5.02/100)</f>
        <v>759.15862891833569</v>
      </c>
      <c r="C25" s="68">
        <f>Reaj_5_70_11!C25*(1+5.02/100)</f>
        <v>1062.8349435840676</v>
      </c>
      <c r="D25" s="68">
        <f>Reaj_5_70_11!D25*(1+5.02/100)</f>
        <v>1753.6905200121087</v>
      </c>
      <c r="E25" s="68">
        <f>Reaj_5_70_11!E25*(1+5.02/100)</f>
        <v>3244.2878008023422</v>
      </c>
    </row>
    <row r="26" spans="1:5" ht="18.600000000000001" customHeight="1" x14ac:dyDescent="0.2">
      <c r="A26" s="36">
        <v>16</v>
      </c>
      <c r="B26" s="68">
        <f>Reaj_5_70_11!B26*(1+5.02/100)</f>
        <v>797.12620768805061</v>
      </c>
      <c r="C26" s="68">
        <f>Reaj_5_70_11!C26*(1+5.02/100)</f>
        <v>1115.9809784627366</v>
      </c>
      <c r="D26" s="68">
        <f>Reaj_5_70_11!D26*(1+5.02/100)</f>
        <v>1841.3525355905183</v>
      </c>
      <c r="E26" s="68">
        <f>Reaj_5_70_11!E26*(1+5.02/100)</f>
        <v>3406.512910091124</v>
      </c>
    </row>
    <row r="27" spans="1:5" ht="18.600000000000001" customHeight="1" x14ac:dyDescent="0.2">
      <c r="A27" s="36">
        <v>17</v>
      </c>
      <c r="B27" s="68">
        <f>Reaj_5_70_11!B27*(1+5.02/100)</f>
        <v>836.98037422272023</v>
      </c>
      <c r="C27" s="68">
        <f>Reaj_5_70_11!C27*(1+5.02/100)</f>
        <v>1171.7853870102058</v>
      </c>
      <c r="D27" s="68">
        <f>Reaj_5_70_11!D27*(1+5.02/100)</f>
        <v>1933.4308816187092</v>
      </c>
      <c r="E27" s="68">
        <f>Reaj_5_70_11!E27*(1+5.02/100)</f>
        <v>3576.8203328729519</v>
      </c>
    </row>
    <row r="28" spans="1:5" ht="18.600000000000001" customHeight="1" x14ac:dyDescent="0.2">
      <c r="A28" s="36">
        <v>18</v>
      </c>
      <c r="B28" s="68">
        <f>Reaj_5_70_11!B28*(1+5.02/100)</f>
        <v>878.82832100898986</v>
      </c>
      <c r="C28" s="68">
        <f>Reaj_5_70_11!C28*(1+5.02/100)</f>
        <v>1230.3553617131197</v>
      </c>
      <c r="D28" s="68">
        <f>Reaj_5_70_11!D28*(1+5.02/100)</f>
        <v>2030.0970660753121</v>
      </c>
      <c r="E28" s="68">
        <f>Reaj_5_70_11!E28*(1+5.02/100)</f>
        <v>3755.681716089061</v>
      </c>
    </row>
    <row r="29" spans="1:5" ht="18.600000000000001" customHeight="1" x14ac:dyDescent="0.2">
      <c r="A29" s="36">
        <v>19</v>
      </c>
      <c r="B29" s="68">
        <f>Reaj_5_70_11!B29*(1+5.02/100)</f>
        <v>922.77724053350437</v>
      </c>
      <c r="C29" s="68">
        <f>Reaj_5_70_11!C29*(1+5.02/100)</f>
        <v>1291.8838490474402</v>
      </c>
      <c r="D29" s="68">
        <f>Reaj_5_70_11!D29*(1+5.02/100)</f>
        <v>2131.6083509282766</v>
      </c>
      <c r="E29" s="68">
        <f>Reaj_5_70_11!E29*(1+5.02/100)</f>
        <v>3943.4829526913772</v>
      </c>
    </row>
    <row r="30" spans="1:5" ht="18.600000000000001" customHeight="1" x14ac:dyDescent="0.2">
      <c r="A30" s="36">
        <v>20</v>
      </c>
      <c r="B30" s="68">
        <f>Reaj_5_70_11!B30*(1+5.02/100)</f>
        <v>968.9128867855801</v>
      </c>
      <c r="C30" s="68">
        <f>Reaj_5_70_11!C30*(1+5.02/100)</f>
        <v>1356.4566030024835</v>
      </c>
      <c r="D30" s="68">
        <f>Reaj_5_70_11!D30*(1+5.02/100)</f>
        <v>2238.1791211508926</v>
      </c>
      <c r="E30" s="68">
        <f>Reaj_5_70_11!E30*(1+5.02/100)</f>
        <v>4140.6313741291506</v>
      </c>
    </row>
    <row r="31" spans="1:5" ht="18.600000000000001" customHeight="1" x14ac:dyDescent="0.2">
      <c r="A31" s="36">
        <v>21</v>
      </c>
      <c r="B31" s="68">
        <f>Reaj_5_70_11!B31*(1+5.02/100)</f>
        <v>1017.3650388152242</v>
      </c>
      <c r="C31" s="68">
        <f>Reaj_5_70_11!C31*(1+5.02/100)</f>
        <v>1424.2880085515392</v>
      </c>
      <c r="D31" s="68">
        <f>Reaj_5_70_11!D31*(1+5.02/100)</f>
        <v>2350.0880772084374</v>
      </c>
      <c r="E31" s="68">
        <f>Reaj_5_70_11!E31*(1+5.02/100)</f>
        <v>4347.6629428356082</v>
      </c>
    </row>
  </sheetData>
  <sheetProtection selectLockedCells="1" selectUnlockedCells="1"/>
  <mergeCells count="2">
    <mergeCell ref="A4:E4"/>
    <mergeCell ref="A5:E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B11" sqref="B11"/>
    </sheetView>
  </sheetViews>
  <sheetFormatPr defaultColWidth="11" defaultRowHeight="12.75" x14ac:dyDescent="0.2"/>
  <cols>
    <col min="1" max="1" width="16" customWidth="1"/>
    <col min="2" max="2" width="13.5703125" customWidth="1"/>
    <col min="3" max="3" width="15.28515625" customWidth="1"/>
    <col min="4" max="4" width="16.140625" customWidth="1"/>
    <col min="5" max="5" width="15.85546875" customWidth="1"/>
  </cols>
  <sheetData>
    <row r="2" spans="1:9" x14ac:dyDescent="0.2">
      <c r="G2" s="26" t="s">
        <v>84</v>
      </c>
    </row>
    <row r="3" spans="1:9" ht="23.1" customHeight="1" x14ac:dyDescent="0.2">
      <c r="A3" s="66" t="s">
        <v>72</v>
      </c>
      <c r="B3" s="1"/>
      <c r="C3" s="1"/>
      <c r="D3" s="1"/>
      <c r="E3" s="1"/>
    </row>
    <row r="4" spans="1:9" ht="29.85" customHeight="1" x14ac:dyDescent="0.2">
      <c r="A4" s="72" t="s">
        <v>73</v>
      </c>
      <c r="B4" s="72"/>
      <c r="C4" s="72"/>
      <c r="D4" s="72"/>
      <c r="E4" s="72"/>
    </row>
    <row r="5" spans="1:9" x14ac:dyDescent="0.2">
      <c r="A5" s="72" t="s">
        <v>93</v>
      </c>
      <c r="B5" s="72"/>
      <c r="C5" s="72"/>
      <c r="D5" s="72"/>
      <c r="E5" s="72"/>
    </row>
    <row r="6" spans="1:9" x14ac:dyDescent="0.2">
      <c r="A6" s="2"/>
      <c r="B6" s="2"/>
      <c r="C6" s="2"/>
      <c r="D6" s="2"/>
      <c r="E6" s="2"/>
    </row>
    <row r="7" spans="1:9" ht="15.75" x14ac:dyDescent="0.25">
      <c r="A7" s="3"/>
      <c r="B7" s="3"/>
      <c r="D7" s="69"/>
      <c r="E7" s="70" t="s">
        <v>94</v>
      </c>
    </row>
    <row r="8" spans="1:9" ht="17.850000000000001" customHeight="1" x14ac:dyDescent="0.2">
      <c r="A8" s="27" t="s">
        <v>4</v>
      </c>
      <c r="B8" s="29" t="s">
        <v>5</v>
      </c>
      <c r="C8" s="27" t="s">
        <v>6</v>
      </c>
      <c r="D8" s="27" t="s">
        <v>7</v>
      </c>
      <c r="E8" s="29" t="s">
        <v>8</v>
      </c>
    </row>
    <row r="9" spans="1:9" ht="51" x14ac:dyDescent="0.2">
      <c r="A9" s="30" t="s">
        <v>9</v>
      </c>
      <c r="B9" s="32" t="s">
        <v>10</v>
      </c>
      <c r="C9" s="30" t="s">
        <v>11</v>
      </c>
      <c r="D9" s="30" t="s">
        <v>37</v>
      </c>
      <c r="E9" s="32" t="s">
        <v>13</v>
      </c>
    </row>
    <row r="10" spans="1:9" ht="19.5" customHeight="1" x14ac:dyDescent="0.2">
      <c r="A10" s="27" t="s">
        <v>14</v>
      </c>
      <c r="B10" s="29" t="s">
        <v>15</v>
      </c>
      <c r="C10" s="27" t="s">
        <v>15</v>
      </c>
      <c r="D10" s="27" t="s">
        <v>15</v>
      </c>
      <c r="E10" s="29" t="s">
        <v>15</v>
      </c>
    </row>
    <row r="11" spans="1:9" ht="18.600000000000001" customHeight="1" x14ac:dyDescent="0.2">
      <c r="A11" s="36">
        <v>1</v>
      </c>
      <c r="B11" s="68">
        <f>Reaj_5_02_12!B11*(1+6.38/100)</f>
        <v>407.88553618957684</v>
      </c>
      <c r="C11" s="68">
        <f>Reaj_5_02_12!C11*(1+6.38/100)</f>
        <v>571.04628113048</v>
      </c>
      <c r="D11" s="68">
        <f>Reaj_5_02_12!D11*(1+6.38/100)</f>
        <v>942.24118794304002</v>
      </c>
      <c r="E11" s="68">
        <f>Reaj_5_02_12!E11*(1+6.38/100)</f>
        <v>1743.129092989531</v>
      </c>
      <c r="I11" s="20"/>
    </row>
    <row r="12" spans="1:9" ht="18.600000000000001" customHeight="1" x14ac:dyDescent="0.2">
      <c r="A12" s="36">
        <v>2</v>
      </c>
      <c r="B12" s="68">
        <f>Reaj_5_02_12!B12*(1+6.38/100)</f>
        <v>428.30181555295394</v>
      </c>
      <c r="C12" s="68">
        <f>Reaj_5_02_12!C12*(1+6.38/100)</f>
        <v>599.59973550067707</v>
      </c>
      <c r="D12" s="68">
        <f>Reaj_5_02_12!D12*(1+6.38/100)</f>
        <v>989.3361426350981</v>
      </c>
      <c r="E12" s="68">
        <f>Reaj_5_02_12!E12*(1+6.38/100)</f>
        <v>1830.2946701483904</v>
      </c>
    </row>
    <row r="13" spans="1:9" ht="18.600000000000001" customHeight="1" x14ac:dyDescent="0.2">
      <c r="A13" s="36">
        <v>3</v>
      </c>
      <c r="B13" s="68">
        <f>Reaj_5_02_12!B13*(1+6.38/100)</f>
        <v>449.69410005714332</v>
      </c>
      <c r="C13" s="68">
        <f>Reaj_5_02_12!C13*(1+6.38/100)</f>
        <v>629.58998509876733</v>
      </c>
      <c r="D13" s="68">
        <f>Reaj_5_02_12!D13*(1+6.38/100)</f>
        <v>1038.8257560403122</v>
      </c>
      <c r="E13" s="68">
        <f>Reaj_5_02_12!E13*(1+6.38/100)</f>
        <v>1921.7934392643881</v>
      </c>
    </row>
    <row r="14" spans="1:9" ht="18.600000000000001" customHeight="1" x14ac:dyDescent="0.2">
      <c r="A14" s="36">
        <v>4</v>
      </c>
      <c r="B14" s="68">
        <f>Reaj_5_02_12!B14*(1+6.38/100)</f>
        <v>472.18108568734613</v>
      </c>
      <c r="C14" s="68">
        <f>Reaj_5_02_12!C14*(1+6.38/100)</f>
        <v>661.06264247166814</v>
      </c>
      <c r="D14" s="68">
        <f>Reaj_5_02_12!D14*(1+6.38/100)</f>
        <v>1090.7328344321395</v>
      </c>
      <c r="E14" s="68">
        <f>Reaj_5_02_12!E14*(1+6.38/100)</f>
        <v>2017.8990756190294</v>
      </c>
    </row>
    <row r="15" spans="1:9" ht="18.600000000000001" customHeight="1" x14ac:dyDescent="0.2">
      <c r="A15" s="36">
        <v>5</v>
      </c>
      <c r="B15" s="68">
        <f>Reaj_5_02_12!B15*(1+6.38/100)</f>
        <v>495.78557871702156</v>
      </c>
      <c r="C15" s="68">
        <f>Reaj_5_02_12!C15*(1+6.38/100)</f>
        <v>694.1089327132139</v>
      </c>
      <c r="D15" s="68">
        <f>Reaj_5_02_12!D15*(1+6.38/100)</f>
        <v>1145.2854405451674</v>
      </c>
      <c r="E15" s="68">
        <f>Reaj_5_02_12!E15*(1+6.38/100)</f>
        <v>2118.7712231265218</v>
      </c>
    </row>
    <row r="16" spans="1:9" ht="18.600000000000001" customHeight="1" x14ac:dyDescent="0.2">
      <c r="A16" s="36">
        <v>6</v>
      </c>
      <c r="B16" s="68">
        <f>Reaj_5_02_12!B16*(1+6.38/100)</f>
        <v>520.57599796654563</v>
      </c>
      <c r="C16" s="68">
        <f>Reaj_5_02_12!C16*(1+6.38/100)</f>
        <v>728.82008091723901</v>
      </c>
      <c r="D16" s="68">
        <f>Reaj_5_02_12!D16*(1+6.38/100)</f>
        <v>1202.5519931997715</v>
      </c>
      <c r="E16" s="68">
        <f>Reaj_5_02_12!E16*(1+6.38/100)</f>
        <v>2224.7291696152884</v>
      </c>
    </row>
    <row r="17" spans="1:5" ht="18.600000000000001" customHeight="1" x14ac:dyDescent="0.2">
      <c r="A17" s="36">
        <v>7</v>
      </c>
      <c r="B17" s="68">
        <f>Reaj_5_02_12!B17*(1+6.38/100)</f>
        <v>546.62076225629403</v>
      </c>
      <c r="C17" s="68">
        <f>Reaj_5_02_12!C17*(1+6.38/100)</f>
        <v>765.26450590411991</v>
      </c>
      <c r="D17" s="68">
        <f>Reaj_5_02_12!D17*(1+6.38/100)</f>
        <v>1262.6921363101621</v>
      </c>
      <c r="E17" s="68">
        <f>Reaj_5_02_12!E17*(1+6.38/100)</f>
        <v>2335.955365272996</v>
      </c>
    </row>
    <row r="18" spans="1:5" ht="18.600000000000001" customHeight="1" x14ac:dyDescent="0.2">
      <c r="A18" s="36">
        <v>8</v>
      </c>
      <c r="B18" s="68">
        <f>Reaj_5_02_12!B18*(1+6.38/100)</f>
        <v>573.96548413318385</v>
      </c>
      <c r="C18" s="68">
        <f>Reaj_5_02_12!C18*(1+6.38/100)</f>
        <v>803.53343276769067</v>
      </c>
      <c r="D18" s="68">
        <f>Reaj_5_02_12!D18*(1+6.38/100)</f>
        <v>1325.8199012436332</v>
      </c>
      <c r="E18" s="68">
        <f>Reaj_5_02_12!E18*(1+6.38/100)</f>
        <v>2452.7690979280665</v>
      </c>
    </row>
    <row r="19" spans="1:5" ht="18.600000000000001" customHeight="1" x14ac:dyDescent="0.2">
      <c r="A19" s="36">
        <v>9</v>
      </c>
      <c r="B19" s="68">
        <f>Reaj_5_02_12!B19*(1+6.38/100)</f>
        <v>602.63296987067383</v>
      </c>
      <c r="C19" s="68">
        <f>Reaj_5_02_12!C19*(1+6.38/100)</f>
        <v>843.69528032832682</v>
      </c>
      <c r="D19" s="68">
        <f>Reaj_5_02_12!D19*(1+6.38/100)</f>
        <v>1392.1177381878522</v>
      </c>
      <c r="E19" s="68">
        <f>Reaj_5_02_12!E19*(1+6.38/100)</f>
        <v>2575.4212365885455</v>
      </c>
    </row>
    <row r="20" spans="1:5" ht="18.600000000000001" customHeight="1" x14ac:dyDescent="0.2">
      <c r="A20" s="36">
        <v>10</v>
      </c>
      <c r="B20" s="68">
        <f>Reaj_5_02_12!B20*(1+6.38/100)</f>
        <v>632.7828633829746</v>
      </c>
      <c r="C20" s="68">
        <f>Reaj_5_02_12!C20*(1+6.38/100)</f>
        <v>885.88688622678103</v>
      </c>
      <c r="D20" s="68">
        <f>Reaj_5_02_12!D20*(1+6.38/100)</f>
        <v>1461.7224847835721</v>
      </c>
      <c r="E20" s="68">
        <f>Reaj_5_02_12!E20*(1+6.38/100)</f>
        <v>2704.1854565359349</v>
      </c>
    </row>
    <row r="21" spans="1:5" ht="18.600000000000001" customHeight="1" x14ac:dyDescent="0.2">
      <c r="A21" s="36">
        <v>11</v>
      </c>
      <c r="B21" s="68">
        <f>Reaj_5_02_12!B21*(1+6.38/100)</f>
        <v>664.41516467008569</v>
      </c>
      <c r="C21" s="68">
        <f>Reaj_5_02_12!C21*(1+6.38/100)</f>
        <v>930.17666928342828</v>
      </c>
      <c r="D21" s="68">
        <f>Reaj_5_02_12!D21*(1+6.38/100)</f>
        <v>1534.8165912184606</v>
      </c>
      <c r="E21" s="68">
        <f>Reaj_5_02_12!E21*(1+6.38/100)</f>
        <v>2839.3810455986559</v>
      </c>
    </row>
    <row r="22" spans="1:5" ht="18.600000000000001" customHeight="1" x14ac:dyDescent="0.2">
      <c r="A22" s="36">
        <v>12</v>
      </c>
      <c r="B22" s="68">
        <f>Reaj_5_02_12!B22*(1+6.38/100)</f>
        <v>697.64390509930058</v>
      </c>
      <c r="C22" s="68">
        <f>Reaj_5_02_12!C22*(1+6.38/100)</f>
        <v>976.70146713902091</v>
      </c>
      <c r="D22" s="68">
        <f>Reaj_5_02_12!D22*(1+6.38/100)</f>
        <v>1611.5368951332714</v>
      </c>
      <c r="E22" s="68">
        <f>Reaj_5_02_12!E22*(1+6.38/100)</f>
        <v>2981.3500978785887</v>
      </c>
    </row>
    <row r="23" spans="1:5" ht="18.600000000000001" customHeight="1" x14ac:dyDescent="0.2">
      <c r="A23" s="36">
        <v>13</v>
      </c>
      <c r="B23" s="68">
        <f>Reaj_5_02_12!B23*(1+6.38/100)</f>
        <v>732.51469721753597</v>
      </c>
      <c r="C23" s="68">
        <f>Reaj_5_02_12!C23*(1+6.38/100)</f>
        <v>1025.5068923404754</v>
      </c>
      <c r="D23" s="68">
        <f>Reaj_5_02_12!D23*(1+6.38/100)</f>
        <v>1692.1114592625895</v>
      </c>
      <c r="E23" s="68">
        <f>Reaj_5_02_12!E23*(1+6.38/100)</f>
        <v>3130.4119012041547</v>
      </c>
    </row>
    <row r="24" spans="1:5" ht="18.600000000000001" customHeight="1" x14ac:dyDescent="0.2">
      <c r="A24" s="36">
        <v>14</v>
      </c>
      <c r="B24" s="68">
        <f>Reaj_5_02_12!B24*(1+6.38/100)</f>
        <v>769.14157239208612</v>
      </c>
      <c r="C24" s="68">
        <f>Reaj_5_02_12!C24*(1+6.38/100)</f>
        <v>1076.7982013489204</v>
      </c>
      <c r="D24" s="68">
        <f>Reaj_5_02_12!D24*(1+6.38/100)</f>
        <v>1776.7227337940833</v>
      </c>
      <c r="E24" s="68">
        <f>Reaj_5_02_12!E24*(1+6.38/100)</f>
        <v>3286.9541622241472</v>
      </c>
    </row>
    <row r="25" spans="1:5" ht="18.600000000000001" customHeight="1" x14ac:dyDescent="0.2">
      <c r="A25" s="36">
        <v>15</v>
      </c>
      <c r="B25" s="68">
        <f>Reaj_5_02_12!B25*(1+6.38/100)</f>
        <v>807.59294944332555</v>
      </c>
      <c r="C25" s="68">
        <f>Reaj_5_02_12!C25*(1+6.38/100)</f>
        <v>1130.6438129847311</v>
      </c>
      <c r="D25" s="68">
        <f>Reaj_5_02_12!D25*(1+6.38/100)</f>
        <v>1865.5759751888813</v>
      </c>
      <c r="E25" s="68">
        <f>Reaj_5_02_12!E25*(1+6.38/100)</f>
        <v>3451.2733624935317</v>
      </c>
    </row>
    <row r="26" spans="1:5" ht="18.600000000000001" customHeight="1" x14ac:dyDescent="0.2">
      <c r="A26" s="36">
        <v>16</v>
      </c>
      <c r="B26" s="68">
        <f>Reaj_5_02_12!B26*(1+6.38/100)</f>
        <v>847.98285973854831</v>
      </c>
      <c r="C26" s="68">
        <f>Reaj_5_02_12!C26*(1+6.38/100)</f>
        <v>1187.1805648886593</v>
      </c>
      <c r="D26" s="68">
        <f>Reaj_5_02_12!D26*(1+6.38/100)</f>
        <v>1958.8308273611935</v>
      </c>
      <c r="E26" s="68">
        <f>Reaj_5_02_12!E26*(1+6.38/100)</f>
        <v>3623.848433754938</v>
      </c>
    </row>
    <row r="27" spans="1:5" ht="18.600000000000001" customHeight="1" x14ac:dyDescent="0.2">
      <c r="A27" s="36">
        <v>17</v>
      </c>
      <c r="B27" s="68">
        <f>Reaj_5_02_12!B27*(1+6.38/100)</f>
        <v>890.37972209812983</v>
      </c>
      <c r="C27" s="68">
        <f>Reaj_5_02_12!C27*(1+6.38/100)</f>
        <v>1246.5452947014571</v>
      </c>
      <c r="D27" s="68">
        <f>Reaj_5_02_12!D27*(1+6.38/100)</f>
        <v>2056.783771865983</v>
      </c>
      <c r="E27" s="68">
        <f>Reaj_5_02_12!E27*(1+6.38/100)</f>
        <v>3805.0214701102464</v>
      </c>
    </row>
    <row r="28" spans="1:5" ht="18.600000000000001" customHeight="1" x14ac:dyDescent="0.2">
      <c r="A28" s="36">
        <v>18</v>
      </c>
      <c r="B28" s="68">
        <f>Reaj_5_02_12!B28*(1+6.38/100)</f>
        <v>934.89756788936347</v>
      </c>
      <c r="C28" s="68">
        <f>Reaj_5_02_12!C28*(1+6.38/100)</f>
        <v>1308.8520337904167</v>
      </c>
      <c r="D28" s="68">
        <f>Reaj_5_02_12!D28*(1+6.38/100)</f>
        <v>2159.6172588909171</v>
      </c>
      <c r="E28" s="68">
        <f>Reaj_5_02_12!E28*(1+6.38/100)</f>
        <v>3995.2942095755434</v>
      </c>
    </row>
    <row r="29" spans="1:5" ht="18.600000000000001" customHeight="1" x14ac:dyDescent="0.2">
      <c r="A29" s="36">
        <v>19</v>
      </c>
      <c r="B29" s="68">
        <f>Reaj_5_02_12!B29*(1+6.38/100)</f>
        <v>981.65042847954203</v>
      </c>
      <c r="C29" s="68">
        <f>Reaj_5_02_12!C29*(1+6.38/100)</f>
        <v>1374.3060386166669</v>
      </c>
      <c r="D29" s="68">
        <f>Reaj_5_02_12!D29*(1+6.38/100)</f>
        <v>2267.6049637175011</v>
      </c>
      <c r="E29" s="68">
        <f>Reaj_5_02_12!E29*(1+6.38/100)</f>
        <v>4195.0771650730876</v>
      </c>
    </row>
    <row r="30" spans="1:5" ht="18.600000000000001" customHeight="1" x14ac:dyDescent="0.2">
      <c r="A30" s="36">
        <v>20</v>
      </c>
      <c r="B30" s="68">
        <f>Reaj_5_02_12!B30*(1+6.38/100)</f>
        <v>1030.7295289625001</v>
      </c>
      <c r="C30" s="68">
        <f>Reaj_5_02_12!C30*(1+6.38/100)</f>
        <v>1442.998534274042</v>
      </c>
      <c r="D30" s="68">
        <f>Reaj_5_02_12!D30*(1+6.38/100)</f>
        <v>2380.9749490803197</v>
      </c>
      <c r="E30" s="68">
        <f>Reaj_5_02_12!E30*(1+6.38/100)</f>
        <v>4404.8036557985906</v>
      </c>
    </row>
    <row r="31" spans="1:5" ht="18.600000000000001" customHeight="1" x14ac:dyDescent="0.2">
      <c r="A31" s="36">
        <v>21</v>
      </c>
      <c r="B31" s="68">
        <f>Reaj_5_02_12!B31*(1+6.38/100)</f>
        <v>1082.2729282916357</v>
      </c>
      <c r="C31" s="68">
        <f>Reaj_5_02_12!C31*(1+6.38/100)</f>
        <v>1515.1575834971275</v>
      </c>
      <c r="D31" s="68">
        <f>Reaj_5_02_12!D31*(1+6.38/100)</f>
        <v>2500.0236965343361</v>
      </c>
      <c r="E31" s="68">
        <f>Reaj_5_02_12!E31*(1+6.38/100)</f>
        <v>4625.04383858852</v>
      </c>
    </row>
  </sheetData>
  <sheetProtection selectLockedCells="1" selectUnlockedCells="1"/>
  <mergeCells count="2">
    <mergeCell ref="A4:E4"/>
    <mergeCell ref="A5:E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A5" sqref="A5:E5"/>
    </sheetView>
  </sheetViews>
  <sheetFormatPr defaultColWidth="11" defaultRowHeight="12.75" x14ac:dyDescent="0.2"/>
  <cols>
    <col min="1" max="1" width="16" customWidth="1"/>
    <col min="2" max="2" width="13.5703125" customWidth="1"/>
    <col min="3" max="3" width="15.28515625" customWidth="1"/>
    <col min="4" max="4" width="16.140625" customWidth="1"/>
    <col min="5" max="5" width="15.85546875" customWidth="1"/>
  </cols>
  <sheetData>
    <row r="2" spans="1:9" x14ac:dyDescent="0.2">
      <c r="G2" s="26" t="s">
        <v>84</v>
      </c>
    </row>
    <row r="3" spans="1:9" ht="23.1" customHeight="1" x14ac:dyDescent="0.2">
      <c r="A3" s="66" t="s">
        <v>72</v>
      </c>
      <c r="B3" s="1"/>
      <c r="C3" s="1"/>
      <c r="D3" s="1"/>
      <c r="E3" s="1"/>
    </row>
    <row r="4" spans="1:9" ht="29.85" customHeight="1" x14ac:dyDescent="0.2">
      <c r="A4" s="72" t="s">
        <v>73</v>
      </c>
      <c r="B4" s="72"/>
      <c r="C4" s="72"/>
      <c r="D4" s="72"/>
      <c r="E4" s="72"/>
    </row>
    <row r="5" spans="1:9" x14ac:dyDescent="0.2">
      <c r="A5" s="72" t="s">
        <v>95</v>
      </c>
      <c r="B5" s="72"/>
      <c r="C5" s="72"/>
      <c r="D5" s="72"/>
      <c r="E5" s="72"/>
    </row>
    <row r="6" spans="1:9" x14ac:dyDescent="0.2">
      <c r="A6" s="2"/>
      <c r="B6" s="2"/>
      <c r="C6" s="2"/>
      <c r="D6" s="2"/>
      <c r="E6" s="2"/>
    </row>
    <row r="7" spans="1:9" ht="15.75" x14ac:dyDescent="0.25">
      <c r="A7" s="3"/>
      <c r="B7" s="3"/>
      <c r="D7" s="69"/>
      <c r="E7" s="70" t="s">
        <v>96</v>
      </c>
    </row>
    <row r="8" spans="1:9" ht="17.850000000000001" customHeight="1" x14ac:dyDescent="0.2">
      <c r="A8" s="27" t="s">
        <v>4</v>
      </c>
      <c r="B8" s="29" t="s">
        <v>5</v>
      </c>
      <c r="C8" s="27" t="s">
        <v>6</v>
      </c>
      <c r="D8" s="27" t="s">
        <v>7</v>
      </c>
      <c r="E8" s="29" t="s">
        <v>8</v>
      </c>
    </row>
    <row r="9" spans="1:9" ht="51" x14ac:dyDescent="0.2">
      <c r="A9" s="30" t="s">
        <v>9</v>
      </c>
      <c r="B9" s="32" t="s">
        <v>10</v>
      </c>
      <c r="C9" s="30" t="s">
        <v>11</v>
      </c>
      <c r="D9" s="30" t="s">
        <v>37</v>
      </c>
      <c r="E9" s="32" t="s">
        <v>13</v>
      </c>
    </row>
    <row r="10" spans="1:9" ht="19.5" customHeight="1" x14ac:dyDescent="0.2">
      <c r="A10" s="27" t="s">
        <v>14</v>
      </c>
      <c r="B10" s="29" t="s">
        <v>15</v>
      </c>
      <c r="C10" s="27" t="s">
        <v>15</v>
      </c>
      <c r="D10" s="27" t="s">
        <v>15</v>
      </c>
      <c r="E10" s="29" t="s">
        <v>15</v>
      </c>
    </row>
    <row r="11" spans="1:9" ht="18.600000000000001" customHeight="1" x14ac:dyDescent="0.2">
      <c r="A11" s="36">
        <v>1</v>
      </c>
      <c r="B11" s="68">
        <f>Reaj_6_38_14!B11*(1+5/100)</f>
        <v>428.27981299905571</v>
      </c>
      <c r="C11" s="68">
        <f>Reaj_6_38_14!C11*(1+5/100)</f>
        <v>599.59859518700398</v>
      </c>
      <c r="D11" s="68">
        <f>Reaj_6_38_14!D11*(1+5/100)</f>
        <v>989.35324734019207</v>
      </c>
      <c r="E11" s="68">
        <f>Reaj_6_38_14!E11*(1+5/100)</f>
        <v>1830.2855476390077</v>
      </c>
      <c r="I11" s="20"/>
    </row>
    <row r="12" spans="1:9" ht="18.600000000000001" customHeight="1" x14ac:dyDescent="0.2">
      <c r="A12" s="36">
        <v>2</v>
      </c>
      <c r="B12" s="68">
        <f>Reaj_6_38_14!B12*(1+5/100)</f>
        <v>449.71690633060166</v>
      </c>
      <c r="C12" s="68">
        <f>Reaj_6_38_14!C12*(1+5/100)</f>
        <v>629.57972227571099</v>
      </c>
      <c r="D12" s="68">
        <f>Reaj_6_38_14!D12*(1+5/100)</f>
        <v>1038.8029497668531</v>
      </c>
      <c r="E12" s="68">
        <f>Reaj_6_38_14!E12*(1+5/100)</f>
        <v>1921.80940365581</v>
      </c>
    </row>
    <row r="13" spans="1:9" ht="18.600000000000001" customHeight="1" x14ac:dyDescent="0.2">
      <c r="A13" s="36">
        <v>3</v>
      </c>
      <c r="B13" s="68">
        <f>Reaj_6_38_14!B13*(1+5/100)</f>
        <v>472.17880506000051</v>
      </c>
      <c r="C13" s="68">
        <f>Reaj_6_38_14!C13*(1+5/100)</f>
        <v>661.06948435370577</v>
      </c>
      <c r="D13" s="68">
        <f>Reaj_6_38_14!D13*(1+5/100)</f>
        <v>1090.7670438423279</v>
      </c>
      <c r="E13" s="68">
        <f>Reaj_6_38_14!E13*(1+5/100)</f>
        <v>2017.8831112276075</v>
      </c>
    </row>
    <row r="14" spans="1:9" ht="18.600000000000001" customHeight="1" x14ac:dyDescent="0.2">
      <c r="A14" s="36">
        <v>4</v>
      </c>
      <c r="B14" s="68">
        <f>Reaj_6_38_14!B14*(1+5/100)</f>
        <v>495.79013997171347</v>
      </c>
      <c r="C14" s="68">
        <f>Reaj_6_38_14!C14*(1+5/100)</f>
        <v>694.11577459525154</v>
      </c>
      <c r="D14" s="68">
        <f>Reaj_6_38_14!D14*(1+5/100)</f>
        <v>1145.2694761537466</v>
      </c>
      <c r="E14" s="68">
        <f>Reaj_6_38_14!E14*(1+5/100)</f>
        <v>2118.7940293999809</v>
      </c>
    </row>
    <row r="15" spans="1:9" ht="18.600000000000001" customHeight="1" x14ac:dyDescent="0.2">
      <c r="A15" s="36">
        <v>5</v>
      </c>
      <c r="B15" s="68">
        <f>Reaj_6_38_14!B15*(1+5/100)</f>
        <v>520.57485765287265</v>
      </c>
      <c r="C15" s="68">
        <f>Reaj_6_38_14!C15*(1+5/100)</f>
        <v>728.81437934887458</v>
      </c>
      <c r="D15" s="68">
        <f>Reaj_6_38_14!D15*(1+5/100)</f>
        <v>1202.5497125724257</v>
      </c>
      <c r="E15" s="68">
        <f>Reaj_6_38_14!E15*(1+5/100)</f>
        <v>2224.709784282848</v>
      </c>
    </row>
    <row r="16" spans="1:9" ht="18.600000000000001" customHeight="1" x14ac:dyDescent="0.2">
      <c r="A16" s="36">
        <v>6</v>
      </c>
      <c r="B16" s="68">
        <f>Reaj_6_38_14!B16*(1+5/100)</f>
        <v>546.60479786487292</v>
      </c>
      <c r="C16" s="68">
        <f>Reaj_6_38_14!C16*(1+5/100)</f>
        <v>765.26108496310098</v>
      </c>
      <c r="D16" s="68">
        <f>Reaj_6_38_14!D16*(1+5/100)</f>
        <v>1262.6795928597601</v>
      </c>
      <c r="E16" s="68">
        <f>Reaj_6_38_14!E16*(1+5/100)</f>
        <v>2335.965628096053</v>
      </c>
    </row>
    <row r="17" spans="1:5" ht="18.600000000000001" customHeight="1" x14ac:dyDescent="0.2">
      <c r="A17" s="36">
        <v>7</v>
      </c>
      <c r="B17" s="68">
        <f>Reaj_6_38_14!B17*(1+5/100)</f>
        <v>573.95180036910881</v>
      </c>
      <c r="C17" s="68">
        <f>Reaj_6_38_14!C17*(1+5/100)</f>
        <v>803.5277311993259</v>
      </c>
      <c r="D17" s="68">
        <f>Reaj_6_38_14!D17*(1+5/100)</f>
        <v>1325.8267431256702</v>
      </c>
      <c r="E17" s="68">
        <f>Reaj_6_38_14!E17*(1+5/100)</f>
        <v>2452.7531335366457</v>
      </c>
    </row>
    <row r="18" spans="1:5" ht="18.600000000000001" customHeight="1" x14ac:dyDescent="0.2">
      <c r="A18" s="36">
        <v>8</v>
      </c>
      <c r="B18" s="68">
        <f>Reaj_6_38_14!B18*(1+5/100)</f>
        <v>602.66375833984307</v>
      </c>
      <c r="C18" s="68">
        <f>Reaj_6_38_14!C18*(1+5/100)</f>
        <v>843.71010440607529</v>
      </c>
      <c r="D18" s="68">
        <f>Reaj_6_38_14!D18*(1+5/100)</f>
        <v>1392.110896305815</v>
      </c>
      <c r="E18" s="68">
        <f>Reaj_6_38_14!E18*(1+5/100)</f>
        <v>2575.4075528244698</v>
      </c>
    </row>
    <row r="19" spans="1:5" ht="18.600000000000001" customHeight="1" x14ac:dyDescent="0.2">
      <c r="A19" s="36">
        <v>9</v>
      </c>
      <c r="B19" s="68">
        <f>Reaj_6_38_14!B19*(1+5/100)</f>
        <v>632.76461836420754</v>
      </c>
      <c r="C19" s="68">
        <f>Reaj_6_38_14!C19*(1+5/100)</f>
        <v>885.88004434474317</v>
      </c>
      <c r="D19" s="68">
        <f>Reaj_6_38_14!D19*(1+5/100)</f>
        <v>1461.7236250972448</v>
      </c>
      <c r="E19" s="68">
        <f>Reaj_6_38_14!E19*(1+5/100)</f>
        <v>2704.1922984179728</v>
      </c>
    </row>
    <row r="20" spans="1:5" ht="18.600000000000001" customHeight="1" x14ac:dyDescent="0.2">
      <c r="A20" s="36">
        <v>10</v>
      </c>
      <c r="B20" s="68">
        <f>Reaj_6_38_14!B20*(1+5/100)</f>
        <v>664.42200655212332</v>
      </c>
      <c r="C20" s="68">
        <f>Reaj_6_38_14!C20*(1+5/100)</f>
        <v>930.18123053812008</v>
      </c>
      <c r="D20" s="68">
        <f>Reaj_6_38_14!D20*(1+5/100)</f>
        <v>1534.8086090227507</v>
      </c>
      <c r="E20" s="68">
        <f>Reaj_6_38_14!E20*(1+5/100)</f>
        <v>2839.3947293627316</v>
      </c>
    </row>
    <row r="21" spans="1:5" ht="18.600000000000001" customHeight="1" x14ac:dyDescent="0.2">
      <c r="A21" s="36">
        <v>11</v>
      </c>
      <c r="B21" s="68">
        <f>Reaj_6_38_14!B21*(1+5/100)</f>
        <v>697.63592290358997</v>
      </c>
      <c r="C21" s="68">
        <f>Reaj_6_38_14!C21*(1+5/100)</f>
        <v>976.68550274759968</v>
      </c>
      <c r="D21" s="68">
        <f>Reaj_6_38_14!D21*(1+5/100)</f>
        <v>1611.5574207793838</v>
      </c>
      <c r="E21" s="68">
        <f>Reaj_6_38_14!E21*(1+5/100)</f>
        <v>2981.3500978785887</v>
      </c>
    </row>
    <row r="22" spans="1:5" ht="18.600000000000001" customHeight="1" x14ac:dyDescent="0.2">
      <c r="A22" s="36">
        <v>12</v>
      </c>
      <c r="B22" s="68">
        <f>Reaj_6_38_14!B22*(1+5/100)</f>
        <v>732.52610035426562</v>
      </c>
      <c r="C22" s="68">
        <f>Reaj_6_38_14!C22*(1+5/100)</f>
        <v>1025.5365404959721</v>
      </c>
      <c r="D22" s="68">
        <f>Reaj_6_38_14!D22*(1+5/100)</f>
        <v>1692.113739889935</v>
      </c>
      <c r="E22" s="68">
        <f>Reaj_6_38_14!E22*(1+5/100)</f>
        <v>3130.4176027725184</v>
      </c>
    </row>
    <row r="23" spans="1:5" ht="18.600000000000001" customHeight="1" x14ac:dyDescent="0.2">
      <c r="A23" s="36">
        <v>13</v>
      </c>
      <c r="B23" s="68">
        <f>Reaj_6_38_14!B23*(1+5/100)</f>
        <v>769.1404320784128</v>
      </c>
      <c r="C23" s="68">
        <f>Reaj_6_38_14!C23*(1+5/100)</f>
        <v>1076.7822369574992</v>
      </c>
      <c r="D23" s="68">
        <f>Reaj_6_38_14!D23*(1+5/100)</f>
        <v>1776.7170322257191</v>
      </c>
      <c r="E23" s="68">
        <f>Reaj_6_38_14!E23*(1+5/100)</f>
        <v>3286.9324962643627</v>
      </c>
    </row>
    <row r="24" spans="1:5" ht="18.600000000000001" customHeight="1" x14ac:dyDescent="0.2">
      <c r="A24" s="36">
        <v>14</v>
      </c>
      <c r="B24" s="68">
        <f>Reaj_6_38_14!B24*(1+5/100)</f>
        <v>807.59865101169044</v>
      </c>
      <c r="C24" s="68">
        <f>Reaj_6_38_14!C24*(1+5/100)</f>
        <v>1130.6381114163664</v>
      </c>
      <c r="D24" s="68">
        <f>Reaj_6_38_14!D24*(1+5/100)</f>
        <v>1865.5588704837876</v>
      </c>
      <c r="E24" s="68">
        <f>Reaj_6_38_14!E24*(1+5/100)</f>
        <v>3451.3018703353546</v>
      </c>
    </row>
    <row r="25" spans="1:5" ht="18.600000000000001" customHeight="1" x14ac:dyDescent="0.2">
      <c r="A25" s="36">
        <v>15</v>
      </c>
      <c r="B25" s="68">
        <f>Reaj_6_38_14!B25*(1+5/100)</f>
        <v>847.97259691549186</v>
      </c>
      <c r="C25" s="68">
        <f>Reaj_6_38_14!C25*(1+5/100)</f>
        <v>1187.1760036339676</v>
      </c>
      <c r="D25" s="68">
        <f>Reaj_6_38_14!D25*(1+5/100)</f>
        <v>1958.8547739483254</v>
      </c>
      <c r="E25" s="68">
        <f>Reaj_6_38_14!E25*(1+5/100)</f>
        <v>3623.8370306182087</v>
      </c>
    </row>
    <row r="26" spans="1:5" ht="18.600000000000001" customHeight="1" x14ac:dyDescent="0.2">
      <c r="A26" s="36">
        <v>16</v>
      </c>
      <c r="B26" s="68">
        <f>Reaj_6_38_14!B26*(1+5/100)</f>
        <v>890.38200272547579</v>
      </c>
      <c r="C26" s="68">
        <f>Reaj_6_38_14!C26*(1+5/100)</f>
        <v>1246.5395931330922</v>
      </c>
      <c r="D26" s="68">
        <f>Reaj_6_38_14!D26*(1+5/100)</f>
        <v>2056.7723687292532</v>
      </c>
      <c r="E26" s="68">
        <f>Reaj_6_38_14!E26*(1+5/100)</f>
        <v>3805.0408554426849</v>
      </c>
    </row>
    <row r="27" spans="1:5" ht="18.600000000000001" customHeight="1" x14ac:dyDescent="0.2">
      <c r="A27" s="36">
        <v>17</v>
      </c>
      <c r="B27" s="68">
        <f>Reaj_6_38_14!B27*(1+5/100)</f>
        <v>934.89870820303634</v>
      </c>
      <c r="C27" s="68">
        <f>Reaj_6_38_14!C27*(1+5/100)</f>
        <v>1308.8725594365301</v>
      </c>
      <c r="D27" s="68">
        <f>Reaj_6_38_14!D27*(1+5/100)</f>
        <v>2159.6229604592822</v>
      </c>
      <c r="E27" s="68">
        <f>Reaj_6_38_14!E27*(1+5/100)</f>
        <v>3995.2725436157589</v>
      </c>
    </row>
    <row r="28" spans="1:5" ht="18.600000000000001" customHeight="1" x14ac:dyDescent="0.2">
      <c r="A28" s="36">
        <v>18</v>
      </c>
      <c r="B28" s="68">
        <f>Reaj_6_38_14!B28*(1+5/100)</f>
        <v>981.64244628383165</v>
      </c>
      <c r="C28" s="68">
        <f>Reaj_6_38_14!C28*(1+5/100)</f>
        <v>1374.2946354799376</v>
      </c>
      <c r="D28" s="68">
        <f>Reaj_6_38_14!D28*(1+5/100)</f>
        <v>2267.5981218354632</v>
      </c>
      <c r="E28" s="68">
        <f>Reaj_6_38_14!E28*(1+5/100)</f>
        <v>4195.0589200543209</v>
      </c>
    </row>
    <row r="29" spans="1:5" ht="18.600000000000001" customHeight="1" x14ac:dyDescent="0.2">
      <c r="A29" s="36">
        <v>19</v>
      </c>
      <c r="B29" s="68">
        <f>Reaj_6_38_14!B29*(1+5/100)</f>
        <v>1030.7329499035193</v>
      </c>
      <c r="C29" s="68">
        <f>Reaj_6_38_14!C29*(1+5/100)</f>
        <v>1443.0213405475004</v>
      </c>
      <c r="D29" s="68">
        <f>Reaj_6_38_14!D29*(1+5/100)</f>
        <v>2380.9852119033762</v>
      </c>
      <c r="E29" s="68">
        <f>Reaj_6_38_14!E29*(1+5/100)</f>
        <v>4404.8310233267421</v>
      </c>
    </row>
    <row r="30" spans="1:5" ht="18.600000000000001" customHeight="1" x14ac:dyDescent="0.2">
      <c r="A30" s="36">
        <v>20</v>
      </c>
      <c r="B30" s="68">
        <f>Reaj_6_38_14!B30*(1+5/100)</f>
        <v>1082.2660054106252</v>
      </c>
      <c r="C30" s="68">
        <f>Reaj_6_38_14!C30*(1+5/100)</f>
        <v>1515.1484609877441</v>
      </c>
      <c r="D30" s="68">
        <f>Reaj_6_38_14!D30*(1+5/100)</f>
        <v>2500.0236965343356</v>
      </c>
      <c r="E30" s="68">
        <f>Reaj_6_38_14!E30*(1+5/100)</f>
        <v>4625.04383858852</v>
      </c>
    </row>
    <row r="31" spans="1:5" ht="18.600000000000001" customHeight="1" x14ac:dyDescent="0.2">
      <c r="A31" s="36">
        <v>21</v>
      </c>
      <c r="B31" s="68">
        <f>Reaj_6_38_14!B31*(1+5/100)</f>
        <v>1136.3865747062175</v>
      </c>
      <c r="C31" s="68">
        <f>Reaj_6_38_14!C31*(1+5/100)</f>
        <v>1590.915462671984</v>
      </c>
      <c r="D31" s="68">
        <f>Reaj_6_38_14!D31*(1+5/100)</f>
        <v>2625.0248813610528</v>
      </c>
      <c r="E31" s="68">
        <f>Reaj_6_38_14!E31*(1+5/100)</f>
        <v>4856.2960305179458</v>
      </c>
    </row>
  </sheetData>
  <sheetProtection selectLockedCells="1" selectUnlockedCells="1"/>
  <mergeCells count="2">
    <mergeCell ref="A4:E4"/>
    <mergeCell ref="A5:E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B11" sqref="B11"/>
    </sheetView>
  </sheetViews>
  <sheetFormatPr defaultColWidth="11" defaultRowHeight="12.75" x14ac:dyDescent="0.2"/>
  <cols>
    <col min="1" max="1" width="16" customWidth="1"/>
    <col min="2" max="2" width="13.5703125" customWidth="1"/>
    <col min="3" max="3" width="15.28515625" customWidth="1"/>
    <col min="4" max="4" width="16.140625" customWidth="1"/>
    <col min="5" max="5" width="15.85546875" customWidth="1"/>
  </cols>
  <sheetData>
    <row r="2" spans="1:7" x14ac:dyDescent="0.2">
      <c r="G2" s="26" t="s">
        <v>84</v>
      </c>
    </row>
    <row r="3" spans="1:7" ht="23.1" customHeight="1" x14ac:dyDescent="0.2">
      <c r="A3" s="66" t="s">
        <v>72</v>
      </c>
      <c r="B3" s="1"/>
      <c r="C3" s="1"/>
      <c r="D3" s="1"/>
      <c r="E3" s="1"/>
    </row>
    <row r="4" spans="1:7" ht="29.85" customHeight="1" x14ac:dyDescent="0.2">
      <c r="A4" s="72" t="s">
        <v>73</v>
      </c>
      <c r="B4" s="72"/>
      <c r="C4" s="72"/>
      <c r="D4" s="72"/>
      <c r="E4" s="72"/>
    </row>
    <row r="5" spans="1:7" x14ac:dyDescent="0.2">
      <c r="A5" s="72" t="s">
        <v>97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D7" s="16"/>
      <c r="E7" s="67" t="s">
        <v>98</v>
      </c>
    </row>
    <row r="8" spans="1:7" ht="17.850000000000001" customHeight="1" x14ac:dyDescent="0.2">
      <c r="A8" s="27" t="s">
        <v>4</v>
      </c>
      <c r="B8" s="29" t="s">
        <v>5</v>
      </c>
      <c r="C8" s="27" t="s">
        <v>6</v>
      </c>
      <c r="D8" s="27" t="s">
        <v>7</v>
      </c>
      <c r="E8" s="29" t="s">
        <v>8</v>
      </c>
    </row>
    <row r="9" spans="1:7" ht="51" x14ac:dyDescent="0.2">
      <c r="A9" s="30" t="s">
        <v>9</v>
      </c>
      <c r="B9" s="32" t="s">
        <v>10</v>
      </c>
      <c r="C9" s="30" t="s">
        <v>11</v>
      </c>
      <c r="D9" s="30" t="s">
        <v>37</v>
      </c>
      <c r="E9" s="32" t="s">
        <v>13</v>
      </c>
    </row>
    <row r="10" spans="1:7" ht="19.5" customHeight="1" x14ac:dyDescent="0.2">
      <c r="A10" s="27" t="s">
        <v>14</v>
      </c>
      <c r="B10" s="29" t="s">
        <v>15</v>
      </c>
      <c r="C10" s="27" t="s">
        <v>15</v>
      </c>
      <c r="D10" s="27" t="s">
        <v>15</v>
      </c>
      <c r="E10" s="29" t="s">
        <v>15</v>
      </c>
    </row>
    <row r="11" spans="1:7" ht="18.600000000000001" customHeight="1" x14ac:dyDescent="0.2">
      <c r="A11" s="36">
        <v>1</v>
      </c>
      <c r="B11" s="68">
        <f>Reaj_5_02_12!B11*(1+5.8/100)</f>
        <v>405.66168197835333</v>
      </c>
      <c r="C11" s="68">
        <f>Reaj_5_02_12!C11*(1+5.8/100)</f>
        <v>567.93284962967459</v>
      </c>
      <c r="D11" s="68">
        <f>Reaj_5_02_12!D11*(1+5.8/100)</f>
        <v>937.1039451435762</v>
      </c>
      <c r="E11" s="68">
        <f>Reaj_5_02_12!E11*(1+5.8/100)</f>
        <v>1733.6252870679864</v>
      </c>
    </row>
    <row r="12" spans="1:7" ht="18.600000000000001" customHeight="1" x14ac:dyDescent="0.2">
      <c r="A12" s="36">
        <v>2</v>
      </c>
      <c r="B12" s="68">
        <f>Reaj_5_02_12!B12*(1+5.8/100)</f>
        <v>425.96664866988652</v>
      </c>
      <c r="C12" s="68">
        <f>Reaj_5_02_12!C12*(1+5.8/100)</f>
        <v>596.33062620766714</v>
      </c>
      <c r="D12" s="68">
        <f>Reaj_5_02_12!D12*(1+5.8/100)</f>
        <v>983.94213095312443</v>
      </c>
      <c r="E12" s="68">
        <f>Reaj_5_02_12!E12*(1+5.8/100)</f>
        <v>1820.3156241934548</v>
      </c>
    </row>
    <row r="13" spans="1:7" ht="18.600000000000001" customHeight="1" x14ac:dyDescent="0.2">
      <c r="A13" s="36">
        <v>3</v>
      </c>
      <c r="B13" s="68">
        <f>Reaj_5_02_12!B13*(1+5.8/100)</f>
        <v>447.24229917320696</v>
      </c>
      <c r="C13" s="68">
        <f>Reaj_5_02_12!C13*(1+5.8/100)</f>
        <v>626.15736438662884</v>
      </c>
      <c r="D13" s="68">
        <f>Reaj_5_02_12!D13*(1+5.8/100)</f>
        <v>1033.1619194309551</v>
      </c>
      <c r="E13" s="68">
        <f>Reaj_5_02_12!E13*(1+5.8/100)</f>
        <v>1911.3155280520048</v>
      </c>
    </row>
    <row r="14" spans="1:7" ht="18.600000000000001" customHeight="1" x14ac:dyDescent="0.2">
      <c r="A14" s="36">
        <v>4</v>
      </c>
      <c r="B14" s="68">
        <f>Reaj_5_02_12!B14*(1+5.8/100)</f>
        <v>469.60668232488456</v>
      </c>
      <c r="C14" s="68">
        <f>Reaj_5_02_12!C14*(1+5.8/100)</f>
        <v>657.45842802690811</v>
      </c>
      <c r="D14" s="68">
        <f>Reaj_5_02_12!D14*(1+5.8/100)</f>
        <v>1084.7859925072414</v>
      </c>
      <c r="E14" s="68">
        <f>Reaj_5_02_12!E14*(1+5.8/100)</f>
        <v>2006.8971818057278</v>
      </c>
    </row>
    <row r="15" spans="1:7" ht="18.600000000000001" customHeight="1" x14ac:dyDescent="0.2">
      <c r="A15" s="36">
        <v>5</v>
      </c>
      <c r="B15" s="68">
        <f>Reaj_5_02_12!B15*(1+5.8/100)</f>
        <v>493.08248005509381</v>
      </c>
      <c r="C15" s="68">
        <f>Reaj_5_02_12!C15*(1+5.8/100)</f>
        <v>690.32454484920129</v>
      </c>
      <c r="D15" s="68">
        <f>Reaj_5_02_12!D15*(1+5.8/100)</f>
        <v>1139.0411694837255</v>
      </c>
      <c r="E15" s="68">
        <f>Reaj_5_02_12!E15*(1+5.8/100)</f>
        <v>2107.2193589658395</v>
      </c>
    </row>
    <row r="16" spans="1:7" ht="18.600000000000001" customHeight="1" x14ac:dyDescent="0.2">
      <c r="A16" s="36">
        <v>6</v>
      </c>
      <c r="B16" s="68">
        <f>Reaj_5_02_12!B16*(1+5.8/100)</f>
        <v>517.73773815435732</v>
      </c>
      <c r="C16" s="68">
        <f>Reaj_5_02_12!C16*(1+5.8/100)</f>
        <v>724.84644257420462</v>
      </c>
      <c r="D16" s="68">
        <f>Reaj_5_02_12!D16*(1+5.8/100)</f>
        <v>1195.9954961509288</v>
      </c>
      <c r="E16" s="68">
        <f>Reaj_5_02_12!E16*(1+5.8/100)</f>
        <v>2212.5996065547797</v>
      </c>
    </row>
    <row r="17" spans="1:5" ht="18.600000000000001" customHeight="1" x14ac:dyDescent="0.2">
      <c r="A17" s="36">
        <v>7</v>
      </c>
      <c r="B17" s="68">
        <f>Reaj_5_02_12!B17*(1+5.8/100)</f>
        <v>543.64050241319717</v>
      </c>
      <c r="C17" s="68">
        <f>Reaj_5_02_12!C17*(1+5.8/100)</f>
        <v>761.09216699244109</v>
      </c>
      <c r="D17" s="68">
        <f>Reaj_5_02_12!D17*(1+5.8/100)</f>
        <v>1255.8077460200711</v>
      </c>
      <c r="E17" s="68">
        <f>Reaj_5_02_12!E17*(1+5.8/100)</f>
        <v>2323.2193800139403</v>
      </c>
    </row>
    <row r="18" spans="1:5" ht="18.600000000000001" customHeight="1" x14ac:dyDescent="0.2">
      <c r="A18" s="36">
        <v>8</v>
      </c>
      <c r="B18" s="68">
        <f>Reaj_5_02_12!B18*(1+5.8/100)</f>
        <v>570.83613669196143</v>
      </c>
      <c r="C18" s="68">
        <f>Reaj_5_02_12!C18*(1+5.8/100)</f>
        <v>799.15244582460684</v>
      </c>
      <c r="D18" s="68">
        <f>Reaj_5_02_12!D18*(1+5.8/100)</f>
        <v>1318.5913287420231</v>
      </c>
      <c r="E18" s="68">
        <f>Reaj_5_02_12!E18*(1+5.8/100)</f>
        <v>2439.396226365759</v>
      </c>
    </row>
    <row r="19" spans="1:5" ht="18.600000000000001" customHeight="1" x14ac:dyDescent="0.2">
      <c r="A19" s="36">
        <v>9</v>
      </c>
      <c r="B19" s="68">
        <f>Reaj_5_02_12!B19*(1+5.8/100)</f>
        <v>599.34732292082435</v>
      </c>
      <c r="C19" s="68">
        <f>Reaj_5_02_12!C19*(1+5.8/100)</f>
        <v>839.09532486122373</v>
      </c>
      <c r="D19" s="68">
        <f>Reaj_5_02_12!D19*(1+5.8/100)</f>
        <v>1384.5276997581759</v>
      </c>
      <c r="E19" s="68">
        <f>Reaj_5_02_12!E19*(1+5.8/100)</f>
        <v>2561.3796468421519</v>
      </c>
    </row>
    <row r="20" spans="1:5" ht="18.600000000000001" customHeight="1" x14ac:dyDescent="0.2">
      <c r="A20" s="36">
        <v>10</v>
      </c>
      <c r="B20" s="68">
        <f>Reaj_5_02_12!B20*(1+5.8/100)</f>
        <v>629.33283461100496</v>
      </c>
      <c r="C20" s="68">
        <f>Reaj_5_02_12!C20*(1+5.8/100)</f>
        <v>881.0568956833373</v>
      </c>
      <c r="D20" s="68">
        <f>Reaj_5_02_12!D20*(1+5.8/100)</f>
        <v>1453.7529506495762</v>
      </c>
      <c r="E20" s="68">
        <f>Reaj_5_02_12!E20*(1+5.8/100)</f>
        <v>2689.4418246052069</v>
      </c>
    </row>
    <row r="21" spans="1:5" ht="18.600000000000001" customHeight="1" x14ac:dyDescent="0.2">
      <c r="A21" s="36">
        <v>11</v>
      </c>
      <c r="B21" s="68">
        <f>Reaj_5_02_12!B21*(1+5.8/100)</f>
        <v>660.79267176250301</v>
      </c>
      <c r="C21" s="68">
        <f>Reaj_5_02_12!C21*(1+5.8/100)</f>
        <v>925.10520408146942</v>
      </c>
      <c r="D21" s="68">
        <f>Reaj_5_02_12!D21*(1+5.8/100)</f>
        <v>1526.4485368576156</v>
      </c>
      <c r="E21" s="68">
        <f>Reaj_5_02_12!E21*(1+5.8/100)</f>
        <v>2823.9003066773621</v>
      </c>
    </row>
    <row r="22" spans="1:5" ht="18.600000000000001" customHeight="1" x14ac:dyDescent="0.2">
      <c r="A22" s="36">
        <v>12</v>
      </c>
      <c r="B22" s="68">
        <f>Reaj_5_02_12!B22*(1+5.8/100)</f>
        <v>693.84024402618911</v>
      </c>
      <c r="C22" s="68">
        <f>Reaj_5_02_12!C22*(1+5.8/100)</f>
        <v>971.37634163666485</v>
      </c>
      <c r="D22" s="68">
        <f>Reaj_5_02_12!D22*(1+5.8/100)</f>
        <v>1602.7505499633401</v>
      </c>
      <c r="E22" s="68">
        <f>Reaj_5_02_12!E22*(1+5.8/100)</f>
        <v>2965.0953220112306</v>
      </c>
    </row>
    <row r="23" spans="1:5" ht="18.600000000000001" customHeight="1" x14ac:dyDescent="0.2">
      <c r="A23" s="36">
        <v>13</v>
      </c>
      <c r="B23" s="68">
        <f>Reaj_5_02_12!B23*(1+5.8/100)</f>
        <v>728.52091526241122</v>
      </c>
      <c r="C23" s="68">
        <f>Reaj_5_02_12!C23*(1+5.8/100)</f>
        <v>1019.9156722092714</v>
      </c>
      <c r="D23" s="68">
        <f>Reaj_5_02_12!D23*(1+5.8/100)</f>
        <v>1682.88580926849</v>
      </c>
      <c r="E23" s="68">
        <f>Reaj_5_02_12!E23*(1+5.8/100)</f>
        <v>3113.3444176292492</v>
      </c>
    </row>
    <row r="24" spans="1:5" ht="18.600000000000001" customHeight="1" x14ac:dyDescent="0.2">
      <c r="A24" s="36">
        <v>14</v>
      </c>
      <c r="B24" s="68">
        <f>Reaj_5_02_12!B24*(1+5.8/100)</f>
        <v>764.94809512204085</v>
      </c>
      <c r="C24" s="68">
        <f>Reaj_5_02_12!C24*(1+5.8/100)</f>
        <v>1070.9273331708571</v>
      </c>
      <c r="D24" s="68">
        <f>Reaj_5_02_12!D24*(1+5.8/100)</f>
        <v>1767.0357702144577</v>
      </c>
      <c r="E24" s="68">
        <f>Reaj_5_02_12!E24*(1+5.8/100)</f>
        <v>3269.0331863443762</v>
      </c>
    </row>
    <row r="25" spans="1:5" ht="18.600000000000001" customHeight="1" x14ac:dyDescent="0.2">
      <c r="A25" s="36">
        <v>15</v>
      </c>
      <c r="B25" s="68">
        <f>Reaj_5_02_12!B25*(1+5.8/100)</f>
        <v>803.18982939559919</v>
      </c>
      <c r="C25" s="68">
        <f>Reaj_5_02_12!C25*(1+5.8/100)</f>
        <v>1124.4793703119435</v>
      </c>
      <c r="D25" s="68">
        <f>Reaj_5_02_12!D25*(1+5.8/100)</f>
        <v>1855.404570172811</v>
      </c>
      <c r="E25" s="68">
        <f>Reaj_5_02_12!E25*(1+5.8/100)</f>
        <v>3432.4564932488784</v>
      </c>
    </row>
    <row r="26" spans="1:5" ht="18.600000000000001" customHeight="1" x14ac:dyDescent="0.2">
      <c r="A26" s="36">
        <v>16</v>
      </c>
      <c r="B26" s="68">
        <f>Reaj_5_02_12!B26*(1+5.8/100)</f>
        <v>843.35952773395763</v>
      </c>
      <c r="C26" s="68">
        <f>Reaj_5_02_12!C26*(1+5.8/100)</f>
        <v>1180.7078752135753</v>
      </c>
      <c r="D26" s="68">
        <f>Reaj_5_02_12!D26*(1+5.8/100)</f>
        <v>1948.1509826547685</v>
      </c>
      <c r="E26" s="68">
        <f>Reaj_5_02_12!E26*(1+5.8/100)</f>
        <v>3604.0906588764092</v>
      </c>
    </row>
    <row r="27" spans="1:5" ht="18.600000000000001" customHeight="1" x14ac:dyDescent="0.2">
      <c r="A27" s="36">
        <v>17</v>
      </c>
      <c r="B27" s="68">
        <f>Reaj_5_02_12!B27*(1+5.8/100)</f>
        <v>885.52523592763805</v>
      </c>
      <c r="C27" s="68">
        <f>Reaj_5_02_12!C27*(1+5.8/100)</f>
        <v>1239.7489394567979</v>
      </c>
      <c r="D27" s="68">
        <f>Reaj_5_02_12!D27*(1+5.8/100)</f>
        <v>2045.5698727525944</v>
      </c>
      <c r="E27" s="68">
        <f>Reaj_5_02_12!E27*(1+5.8/100)</f>
        <v>3784.2759121795834</v>
      </c>
    </row>
    <row r="28" spans="1:5" ht="18.600000000000001" customHeight="1" x14ac:dyDescent="0.2">
      <c r="A28" s="36">
        <v>18</v>
      </c>
      <c r="B28" s="68">
        <f>Reaj_5_02_12!B28*(1+5.8/100)</f>
        <v>929.80036362751127</v>
      </c>
      <c r="C28" s="68">
        <f>Reaj_5_02_12!C28*(1+5.8/100)</f>
        <v>1301.7159726924806</v>
      </c>
      <c r="D28" s="68">
        <f>Reaj_5_02_12!D28*(1+5.8/100)</f>
        <v>2147.8426959076805</v>
      </c>
      <c r="E28" s="68">
        <f>Reaj_5_02_12!E28*(1+5.8/100)</f>
        <v>3973.5112556222266</v>
      </c>
    </row>
    <row r="29" spans="1:5" ht="18.600000000000001" customHeight="1" x14ac:dyDescent="0.2">
      <c r="A29" s="36">
        <v>19</v>
      </c>
      <c r="B29" s="68">
        <f>Reaj_5_02_12!B29*(1+5.8/100)</f>
        <v>976.29832048444769</v>
      </c>
      <c r="C29" s="68">
        <f>Reaj_5_02_12!C29*(1+5.8/100)</f>
        <v>1366.8131122921918</v>
      </c>
      <c r="D29" s="68">
        <f>Reaj_5_02_12!D29*(1+5.8/100)</f>
        <v>2255.2416352821169</v>
      </c>
      <c r="E29" s="68">
        <f>Reaj_5_02_12!E29*(1+5.8/100)</f>
        <v>4172.2049639474772</v>
      </c>
    </row>
    <row r="30" spans="1:5" ht="18.600000000000001" customHeight="1" x14ac:dyDescent="0.2">
      <c r="A30" s="36">
        <v>20</v>
      </c>
      <c r="B30" s="68">
        <f>Reaj_5_02_12!B30*(1+5.8/100)</f>
        <v>1025.1098342191437</v>
      </c>
      <c r="C30" s="68">
        <f>Reaj_5_02_12!C30*(1+5.8/100)</f>
        <v>1435.1310859766277</v>
      </c>
      <c r="D30" s="68">
        <f>Reaj_5_02_12!D30*(1+5.8/100)</f>
        <v>2367.9935101776446</v>
      </c>
      <c r="E30" s="68">
        <f>Reaj_5_02_12!E30*(1+5.8/100)</f>
        <v>4380.7879938286414</v>
      </c>
    </row>
    <row r="31" spans="1:5" ht="18.600000000000001" customHeight="1" x14ac:dyDescent="0.2">
      <c r="A31" s="36">
        <v>21</v>
      </c>
      <c r="B31" s="68">
        <f>Reaj_5_02_12!B31*(1+5.8/100)</f>
        <v>1076.3722110665074</v>
      </c>
      <c r="C31" s="68">
        <f>Reaj_5_02_12!C31*(1+5.8/100)</f>
        <v>1506.8967130475285</v>
      </c>
      <c r="D31" s="68">
        <f>Reaj_5_02_12!D31*(1+5.8/100)</f>
        <v>2486.393185686527</v>
      </c>
      <c r="E31" s="68">
        <f>Reaj_5_02_12!E31*(1+5.8/100)</f>
        <v>4599.8273935200741</v>
      </c>
    </row>
  </sheetData>
  <sheetProtection selectLockedCells="1" selectUnlockedCells="1"/>
  <mergeCells count="2">
    <mergeCell ref="A4:E4"/>
    <mergeCell ref="A5:E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0" sqref="F10"/>
    </sheetView>
  </sheetViews>
  <sheetFormatPr defaultColWidth="9" defaultRowHeight="18" customHeight="1" x14ac:dyDescent="0.2"/>
  <cols>
    <col min="1" max="1" width="18.5703125" customWidth="1"/>
    <col min="2" max="4" width="13.5703125" customWidth="1"/>
    <col min="5" max="5" width="14" customWidth="1"/>
  </cols>
  <sheetData>
    <row r="1" spans="1:7" ht="12.4" customHeight="1" x14ac:dyDescent="0.2"/>
    <row r="3" spans="1:7" ht="18" customHeight="1" x14ac:dyDescent="0.2">
      <c r="A3" s="71" t="s">
        <v>0</v>
      </c>
      <c r="B3" s="71"/>
      <c r="C3" s="71"/>
      <c r="D3" s="71"/>
      <c r="E3" s="71"/>
    </row>
    <row r="4" spans="1:7" ht="18" customHeight="1" x14ac:dyDescent="0.2">
      <c r="A4" s="72" t="s">
        <v>1</v>
      </c>
      <c r="B4" s="72"/>
      <c r="C4" s="72"/>
      <c r="D4" s="72"/>
      <c r="E4" s="72"/>
    </row>
    <row r="5" spans="1:7" ht="18" customHeight="1" x14ac:dyDescent="0.2">
      <c r="A5" s="72" t="s">
        <v>16</v>
      </c>
      <c r="B5" s="72"/>
      <c r="C5" s="72"/>
      <c r="D5" s="72"/>
      <c r="E5" s="72"/>
    </row>
    <row r="6" spans="1:7" ht="18" customHeight="1" x14ac:dyDescent="0.2">
      <c r="A6" s="3"/>
      <c r="B6" s="3"/>
      <c r="C6" s="3"/>
      <c r="D6" s="73" t="s">
        <v>3</v>
      </c>
      <c r="E6" s="73"/>
    </row>
    <row r="7" spans="1:7" ht="18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7" ht="54" customHeight="1" x14ac:dyDescent="0.2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</row>
    <row r="9" spans="1:7" ht="18" customHeight="1" x14ac:dyDescent="0.2">
      <c r="A9" s="4" t="s">
        <v>14</v>
      </c>
      <c r="B9" s="4" t="s">
        <v>15</v>
      </c>
      <c r="C9" s="4" t="s">
        <v>15</v>
      </c>
      <c r="D9" s="4" t="s">
        <v>15</v>
      </c>
      <c r="E9" s="4" t="s">
        <v>15</v>
      </c>
    </row>
    <row r="10" spans="1:7" ht="18" customHeight="1" x14ac:dyDescent="0.2">
      <c r="A10" s="6">
        <v>1</v>
      </c>
      <c r="B10" s="7">
        <f>'reaj_ 2_98_ nov_98 a set_01'!B10+'reaj_ 2_98_ nov_98 a set_01'!B10*2.98%</f>
        <v>184.17973000000001</v>
      </c>
      <c r="C10" s="7">
        <f>'reaj_ 2_98_ nov_98 a set_01'!C10+'reaj_ 2_98_ nov_98 a set_01'!C10*2.98%</f>
        <v>257.85162199999996</v>
      </c>
      <c r="D10" s="7">
        <f>'reaj_ 2_98_ nov_98 a set_01'!D10+'reaj_ 2_98_ nov_98 a set_01'!D10*2.98%</f>
        <v>425.46186999999998</v>
      </c>
      <c r="E10" s="7">
        <f>'reaj_ 2_98_ nov_98 a set_01'!E10+'reaj_ 2_98_ nov_98 a set_01'!E10*2.98%</f>
        <v>787.09673600000008</v>
      </c>
      <c r="F10" s="9"/>
      <c r="G10" s="9"/>
    </row>
    <row r="11" spans="1:7" ht="18" customHeight="1" x14ac:dyDescent="0.2">
      <c r="A11" s="6">
        <v>2</v>
      </c>
      <c r="B11" s="7">
        <f>'reaj_ 2_98_ nov_98 a set_01'!B11+'reaj_ 2_98_ nov_98 a set_01'!B11*2.98%</f>
        <v>193.39644000000001</v>
      </c>
      <c r="C11" s="7">
        <f>'reaj_ 2_98_ nov_98 a set_01'!C11+'reaj_ 2_98_ nov_98 a set_01'!C11*2.98%</f>
        <v>270.74471800000003</v>
      </c>
      <c r="D11" s="7">
        <f>'reaj_ 2_98_ nov_98 a set_01'!D11+'reaj_ 2_98_ nov_98 a set_01'!D11*2.98%</f>
        <v>446.72723999999999</v>
      </c>
      <c r="E11" s="7">
        <f>'reaj_ 2_98_ nov_98 a set_01'!E11+'reaj_ 2_98_ nov_98 a set_01'!E11*2.98%</f>
        <v>826.455692</v>
      </c>
    </row>
    <row r="12" spans="1:7" ht="18" customHeight="1" x14ac:dyDescent="0.2">
      <c r="A12" s="6">
        <v>3</v>
      </c>
      <c r="B12" s="7">
        <f>'reaj_ 2_98_ nov_98 a set_01'!B12+'reaj_ 2_98_ nov_98 a set_01'!B12*2.98%</f>
        <v>203.05596400000002</v>
      </c>
      <c r="C12" s="7">
        <f>'reaj_ 2_98_ nov_98 a set_01'!C12+'reaj_ 2_98_ nov_98 a set_01'!C12*2.98%</f>
        <v>284.28658799999999</v>
      </c>
      <c r="D12" s="7">
        <f>'reaj_ 2_98_ nov_98 a set_01'!D12+'reaj_ 2_98_ nov_98 a set_01'!D12*2.98%</f>
        <v>469.07389999999998</v>
      </c>
      <c r="E12" s="7">
        <f>'reaj_ 2_98_ nov_98 a set_01'!E12+'reaj_ 2_98_ nov_98 a set_01'!E12*2.98%</f>
        <v>867.77126799999996</v>
      </c>
      <c r="F12" s="9"/>
    </row>
    <row r="13" spans="1:7" ht="18" customHeight="1" x14ac:dyDescent="0.2">
      <c r="A13" s="6">
        <v>4</v>
      </c>
      <c r="B13" s="7">
        <f>'reaj_ 2_98_ nov_98 a set_01'!B13+'reaj_ 2_98_ nov_98 a set_01'!B13*2.98%</f>
        <v>213.20979199999999</v>
      </c>
      <c r="C13" s="7">
        <f>'reaj_ 2_98_ nov_98 a set_01'!C13+'reaj_ 2_98_ nov_98 a set_01'!C13*2.98%</f>
        <v>298.49782800000003</v>
      </c>
      <c r="D13" s="7">
        <f>'reaj_ 2_98_ nov_98 a set_01'!D13+'reaj_ 2_98_ nov_98 a set_01'!D13*2.98%</f>
        <v>492.51214799999997</v>
      </c>
      <c r="E13" s="7">
        <f>'reaj_ 2_98_ nov_98 a set_01'!E13+'reaj_ 2_98_ nov_98 a set_01'!E13*2.98%</f>
        <v>911.16703999999993</v>
      </c>
      <c r="F13" s="9"/>
    </row>
    <row r="14" spans="1:7" ht="18" customHeight="1" x14ac:dyDescent="0.2">
      <c r="A14" s="6">
        <v>5</v>
      </c>
      <c r="B14" s="7">
        <f>'reaj_ 2_98_ nov_98 a set_01'!B14+'reaj_ 2_98_ nov_98 a set_01'!B14*2.98%</f>
        <v>223.86822199999997</v>
      </c>
      <c r="C14" s="7">
        <f>'reaj_ 2_98_ nov_98 a set_01'!C14+'reaj_ 2_98_ nov_98 a set_01'!C14*2.98%</f>
        <v>313.41963000000004</v>
      </c>
      <c r="D14" s="7">
        <f>'reaj_ 2_98_ nov_98 a set_01'!D14+'reaj_ 2_98_ nov_98 a set_01'!D14*2.98%</f>
        <v>517.14496399999996</v>
      </c>
      <c r="E14" s="7">
        <f>'reaj_ 2_98_ nov_98 a set_01'!E14+'reaj_ 2_98_ nov_98 a set_01'!E14*2.98%</f>
        <v>956.71509400000002</v>
      </c>
    </row>
    <row r="15" spans="1:7" ht="18" customHeight="1" x14ac:dyDescent="0.2">
      <c r="A15" s="6">
        <v>6</v>
      </c>
      <c r="B15" s="7">
        <f>'reaj_ 2_98_ nov_98 a set_01'!B15+'reaj_ 2_98_ nov_98 a set_01'!B15*2.98%</f>
        <v>235.06214799999998</v>
      </c>
      <c r="C15" s="7">
        <f>'reaj_ 2_98_ nov_98 a set_01'!C15+'reaj_ 2_98_ nov_98 a set_01'!C15*2.98%</f>
        <v>329.093186</v>
      </c>
      <c r="D15" s="7">
        <f>'reaj_ 2_98_ nov_98 a set_01'!D15+'reaj_ 2_98_ nov_98 a set_01'!D15*2.98%</f>
        <v>543.003242</v>
      </c>
      <c r="E15" s="7">
        <f>'reaj_ 2_98_ nov_98 a set_01'!E15+'reaj_ 2_98_ nov_98 a set_01'!E15*2.98%</f>
        <v>1004.559602</v>
      </c>
    </row>
    <row r="16" spans="1:7" ht="18" customHeight="1" x14ac:dyDescent="0.2">
      <c r="A16" s="6">
        <v>7</v>
      </c>
      <c r="B16" s="7">
        <f>'reaj_ 2_98_ nov_98 a set_01'!B16+'reaj_ 2_98_ nov_98 a set_01'!B16*2.98%</f>
        <v>246.822464</v>
      </c>
      <c r="C16" s="7">
        <f>'reaj_ 2_98_ nov_98 a set_01'!C16+'reaj_ 2_98_ nov_98 a set_01'!C16*2.98%</f>
        <v>345.54939000000002</v>
      </c>
      <c r="D16" s="7">
        <f>'reaj_ 2_98_ nov_98 a set_01'!D16+'reaj_ 2_98_ nov_98 a set_01'!D16*2.98%</f>
        <v>570.15906799999993</v>
      </c>
      <c r="E16" s="7">
        <f>'reaj_ 2_98_ nov_98 a set_01'!E16+'reaj_ 2_98_ nov_98 a set_01'!E16*2.98%</f>
        <v>1054.782948</v>
      </c>
    </row>
    <row r="17" spans="1:5" ht="18" customHeight="1" x14ac:dyDescent="0.2">
      <c r="A17" s="6">
        <v>8</v>
      </c>
      <c r="B17" s="7">
        <f>'reaj_ 2_98_ nov_98 a set_01'!B17+'reaj_ 2_98_ nov_98 a set_01'!B17*2.98%</f>
        <v>259.16976599999998</v>
      </c>
      <c r="C17" s="7">
        <f>'reaj_ 2_98_ nov_98 a set_01'!C17+'reaj_ 2_98_ nov_98 a set_01'!C17*2.98%</f>
        <v>362.82943399999999</v>
      </c>
      <c r="D17" s="7">
        <f>'reaj_ 2_98_ nov_98 a set_01'!D17+'reaj_ 2_98_ nov_98 a set_01'!D17*2.98%</f>
        <v>598.66393200000005</v>
      </c>
      <c r="E17" s="7">
        <f>'reaj_ 2_98_ nov_98 a set_01'!E17+'reaj_ 2_98_ nov_98 a set_01'!E17*2.98%</f>
        <v>1107.5293039999999</v>
      </c>
    </row>
    <row r="18" spans="1:5" ht="18" customHeight="1" x14ac:dyDescent="0.2">
      <c r="A18" s="6">
        <v>9</v>
      </c>
      <c r="B18" s="7">
        <f>'reaj_ 2_98_ nov_98 a set_01'!B18+'reaj_ 2_98_ nov_98 a set_01'!B18*2.98%</f>
        <v>272.114352</v>
      </c>
      <c r="C18" s="7">
        <f>'reaj_ 2_98_ nov_98 a set_01'!C18+'reaj_ 2_98_ nov_98 a set_01'!C18*2.98%</f>
        <v>380.96421199999997</v>
      </c>
      <c r="D18" s="7">
        <f>'reaj_ 2_98_ nov_98 a set_01'!D18+'reaj_ 2_98_ nov_98 a set_01'!D18*2.98%</f>
        <v>628.60021799999993</v>
      </c>
      <c r="E18" s="7">
        <f>'reaj_ 2_98_ nov_98 a set_01'!E18+'reaj_ 2_98_ nov_98 a set_01'!E18*2.98%</f>
        <v>1162.9119479999999</v>
      </c>
    </row>
    <row r="19" spans="1:5" ht="18" customHeight="1" x14ac:dyDescent="0.2">
      <c r="A19" s="6">
        <v>10</v>
      </c>
      <c r="B19" s="7">
        <f>'reaj_ 2_98_ nov_98 a set_01'!B19+'reaj_ 2_98_ nov_98 a set_01'!B19*2.98%</f>
        <v>285.72830799999997</v>
      </c>
      <c r="C19" s="7">
        <f>'reaj_ 2_98_ nov_98 a set_01'!C19+'reaj_ 2_98_ nov_98 a set_01'!C19*2.98%</f>
        <v>400.015512</v>
      </c>
      <c r="D19" s="7">
        <f>'reaj_ 2_98_ nov_98 a set_01'!D19+'reaj_ 2_98_ nov_98 a set_01'!D19*2.98%</f>
        <v>660.02971400000001</v>
      </c>
      <c r="E19" s="7">
        <f>'reaj_ 2_98_ nov_98 a set_01'!E19+'reaj_ 2_98_ nov_98 a set_01'!E19*2.98%</f>
        <v>1221.0544560000001</v>
      </c>
    </row>
    <row r="20" spans="1:5" ht="18" customHeight="1" x14ac:dyDescent="0.2">
      <c r="A20" s="6">
        <v>11</v>
      </c>
      <c r="B20" s="7">
        <f>'reaj_ 2_98_ nov_98 a set_01'!B20+'reaj_ 2_98_ nov_98 a set_01'!B20*2.98%</f>
        <v>300.01163399999996</v>
      </c>
      <c r="C20" s="7">
        <f>'reaj_ 2_98_ nov_98 a set_01'!C20+'reaj_ 2_98_ nov_98 a set_01'!C20*2.98%</f>
        <v>420.014228</v>
      </c>
      <c r="D20" s="7">
        <f>'reaj_ 2_98_ nov_98 a set_01'!D20+'reaj_ 2_98_ nov_98 a set_01'!D20*2.98%</f>
        <v>693.03480400000001</v>
      </c>
      <c r="E20" s="7">
        <f>'reaj_ 2_98_ nov_98 a set_01'!E20+'reaj_ 2_98_ nov_98 a set_01'!E20*2.98%</f>
        <v>1282.1010000000001</v>
      </c>
    </row>
    <row r="21" spans="1:5" ht="18" customHeight="1" x14ac:dyDescent="0.2">
      <c r="A21" s="6">
        <v>12</v>
      </c>
      <c r="B21" s="7">
        <f>'reaj_ 2_98_ nov_98 a set_01'!B21+'reaj_ 2_98_ nov_98 a set_01'!B21*2.98%</f>
        <v>315.01582000000002</v>
      </c>
      <c r="C21" s="7">
        <f>'reaj_ 2_98_ nov_98 a set_01'!C21+'reaj_ 2_98_ nov_98 a set_01'!C21*2.98%</f>
        <v>441.02214800000002</v>
      </c>
      <c r="D21" s="7">
        <f>'reaj_ 2_98_ nov_98 a set_01'!D21+'reaj_ 2_98_ nov_98 a set_01'!D21*2.98%</f>
        <v>727.67727600000001</v>
      </c>
      <c r="E21" s="7">
        <f>'reaj_ 2_98_ nov_98 a set_01'!E21+'reaj_ 2_98_ nov_98 a set_01'!E21*2.98%</f>
        <v>1346.20605</v>
      </c>
    </row>
    <row r="22" spans="1:5" ht="18" customHeight="1" x14ac:dyDescent="0.2">
      <c r="A22" s="6">
        <v>13</v>
      </c>
      <c r="B22" s="7">
        <f>'reaj_ 2_98_ nov_98 a set_01'!B22+'reaj_ 2_98_ nov_98 a set_01'!B22*2.98%</f>
        <v>330.76146199999999</v>
      </c>
      <c r="C22" s="7">
        <f>'reaj_ 2_98_ nov_98 a set_01'!C22+'reaj_ 2_98_ nov_98 a set_01'!C22*2.98%</f>
        <v>463.05986800000005</v>
      </c>
      <c r="D22" s="7">
        <f>'reaj_ 2_98_ nov_98 a set_01'!D22+'reaj_ 2_98_ nov_98 a set_01'!D22*2.98%</f>
        <v>764.06011000000001</v>
      </c>
      <c r="E22" s="7">
        <f>'reaj_ 2_98_ nov_98 a set_01'!E22+'reaj_ 2_98_ nov_98 a set_01'!E22*2.98%</f>
        <v>1413.513778</v>
      </c>
    </row>
    <row r="23" spans="1:5" ht="18" customHeight="1" x14ac:dyDescent="0.2">
      <c r="A23" s="6">
        <v>14</v>
      </c>
      <c r="B23" s="7">
        <f>'reaj_ 2_98_ nov_98 a set_01'!B23+'reaj_ 2_98_ nov_98 a set_01'!B23*2.98%</f>
        <v>347.30005</v>
      </c>
      <c r="C23" s="7">
        <f>'reaj_ 2_98_ nov_98 a set_01'!C23+'reaj_ 2_98_ nov_98 a set_01'!C23*2.98%</f>
        <v>486.22006999999996</v>
      </c>
      <c r="D23" s="7">
        <f>'reaj_ 2_98_ nov_98 a set_01'!D23+'reaj_ 2_98_ nov_98 a set_01'!D23*2.98%</f>
        <v>802.26568999999995</v>
      </c>
      <c r="E23" s="7">
        <f>'reaj_ 2_98_ nov_98 a set_01'!E23+'reaj_ 2_98_ nov_98 a set_01'!E23*2.98%</f>
        <v>1484.1992499999999</v>
      </c>
    </row>
    <row r="24" spans="1:5" ht="18" customHeight="1" x14ac:dyDescent="0.2">
      <c r="A24" s="6">
        <v>15</v>
      </c>
      <c r="B24" s="7">
        <f>'reaj_ 2_98_ nov_98 a set_01'!B24+'reaj_ 2_98_ nov_98 a set_01'!B24*2.98%</f>
        <v>364.66247800000002</v>
      </c>
      <c r="C24" s="7">
        <f>'reaj_ 2_98_ nov_98 a set_01'!C24+'reaj_ 2_98_ nov_98 a set_01'!C24*2.98%</f>
        <v>510.53364799999997</v>
      </c>
      <c r="D24" s="7">
        <f>'reaj_ 2_98_ nov_98 a set_01'!D24+'reaj_ 2_98_ nov_98 a set_01'!D24*2.98%</f>
        <v>842.38669800000002</v>
      </c>
      <c r="E24" s="7">
        <f>'reaj_ 2_98_ nov_98 a set_01'!E24+'reaj_ 2_98_ nov_98 a set_01'!E24*2.98%</f>
        <v>1558.39634</v>
      </c>
    </row>
    <row r="25" spans="1:5" ht="18" customHeight="1" x14ac:dyDescent="0.2">
      <c r="A25" s="6">
        <v>16</v>
      </c>
      <c r="B25" s="7">
        <f>'reaj_ 2_98_ nov_98 a set_01'!B25+'reaj_ 2_98_ nov_98 a set_01'!B25*2.98%</f>
        <v>382.90023600000001</v>
      </c>
      <c r="C25" s="7">
        <f>'reaj_ 2_98_ nov_98 a set_01'!C25+'reaj_ 2_98_ nov_98 a set_01'!C25*2.98%</f>
        <v>536.06238999999994</v>
      </c>
      <c r="D25" s="7">
        <f>'reaj_ 2_98_ nov_98 a set_01'!D25+'reaj_ 2_98_ nov_98 a set_01'!D25*2.98%</f>
        <v>884.49522000000002</v>
      </c>
      <c r="E25" s="7">
        <f>'reaj_ 2_98_ nov_98 a set_01'!E25+'reaj_ 2_98_ nov_98 a set_01'!E25*2.98%</f>
        <v>1636.321306</v>
      </c>
    </row>
    <row r="26" spans="1:5" ht="18" customHeight="1" x14ac:dyDescent="0.2">
      <c r="A26" s="6">
        <v>17</v>
      </c>
      <c r="B26" s="7">
        <f>'reaj_ 2_98_ nov_98 a set_01'!B26+'reaj_ 2_98_ nov_98 a set_01'!B26*2.98%</f>
        <v>402.044218</v>
      </c>
      <c r="C26" s="7">
        <f>'reaj_ 2_98_ nov_98 a set_01'!C26+'reaj_ 2_98_ nov_98 a set_01'!C26*2.98%</f>
        <v>562.86808400000007</v>
      </c>
      <c r="D26" s="7">
        <f>'reaj_ 2_98_ nov_98 a set_01'!D26+'reaj_ 2_98_ nov_98 a set_01'!D26*2.98%</f>
        <v>928.72513000000004</v>
      </c>
      <c r="E26" s="7">
        <f>'reaj_ 2_98_ nov_98 a set_01'!E26+'reaj_ 2_98_ nov_98 a set_01'!E26*2.98%</f>
        <v>1718.1286180000002</v>
      </c>
    </row>
    <row r="27" spans="1:5" ht="18" customHeight="1" x14ac:dyDescent="0.2">
      <c r="A27" s="6">
        <v>18</v>
      </c>
      <c r="B27" s="7">
        <f>'reaj_ 2_98_ nov_98 a set_01'!B27+'reaj_ 2_98_ nov_98 a set_01'!B27*2.98%</f>
        <v>422.145914</v>
      </c>
      <c r="C27" s="7">
        <f>'reaj_ 2_98_ nov_98 a set_01'!C27+'reaj_ 2_98_ nov_98 a set_01'!C27*2.98%</f>
        <v>591.00221999999997</v>
      </c>
      <c r="D27" s="7">
        <f>'reaj_ 2_98_ nov_98 a set_01'!D27+'reaj_ 2_98_ nov_98 a set_01'!D27*2.98%</f>
        <v>975.15881200000001</v>
      </c>
      <c r="E27" s="7">
        <f>'reaj_ 2_98_ nov_98 a set_01'!E27+'reaj_ 2_98_ nov_98 a set_01'!E27*2.98%</f>
        <v>1804.0448319999998</v>
      </c>
    </row>
    <row r="28" spans="1:5" ht="18" customHeight="1" x14ac:dyDescent="0.2">
      <c r="A28" s="6">
        <v>19</v>
      </c>
      <c r="B28" s="7">
        <f>'reaj_ 2_98_ nov_98 a set_01'!B28+'reaj_ 2_98_ nov_98 a set_01'!B28*2.98%</f>
        <v>443.25681400000002</v>
      </c>
      <c r="C28" s="7">
        <f>'reaj_ 2_98_ nov_98 a set_01'!C28+'reaj_ 2_98_ nov_98 a set_01'!C28*2.98%</f>
        <v>620.55748000000006</v>
      </c>
      <c r="D28" s="7">
        <f>'reaj_ 2_98_ nov_98 a set_01'!D28+'reaj_ 2_98_ nov_98 a set_01'!D28*2.98%</f>
        <v>1023.9198420000001</v>
      </c>
      <c r="E28" s="7">
        <f>'reaj_ 2_98_ nov_98 a set_01'!E28+'reaj_ 2_98_ nov_98 a set_01'!E28*2.98%</f>
        <v>1894.255312</v>
      </c>
    </row>
    <row r="29" spans="1:5" ht="18" customHeight="1" x14ac:dyDescent="0.2">
      <c r="A29" s="6">
        <v>20</v>
      </c>
      <c r="B29" s="7">
        <f>'reaj_ 2_98_ nov_98 a set_01'!B29+'reaj_ 2_98_ nov_98 a set_01'!B29*2.98%</f>
        <v>465.41811000000001</v>
      </c>
      <c r="C29" s="7">
        <f>'reaj_ 2_98_ nov_98 a set_01'!C29+'reaj_ 2_98_ nov_98 a set_01'!C29*2.98%</f>
        <v>651.57505600000002</v>
      </c>
      <c r="D29" s="7">
        <f>'reaj_ 2_98_ nov_98 a set_01'!D29+'reaj_ 2_98_ nov_98 a set_01'!D29*2.98%</f>
        <v>1075.1112000000001</v>
      </c>
      <c r="E29" s="7">
        <f>'reaj_ 2_98_ nov_98 a set_01'!E29+'reaj_ 2_98_ nov_98 a set_01'!E29*2.98%</f>
        <v>1988.9557200000002</v>
      </c>
    </row>
    <row r="30" spans="1:5" ht="18" customHeight="1" x14ac:dyDescent="0.2">
      <c r="A30" s="6">
        <v>21</v>
      </c>
      <c r="B30" s="7">
        <f>'reaj_ 2_98_ nov_98 a set_01'!B30+'reaj_ 2_98_ nov_98 a set_01'!B30*2.98%</f>
        <v>488.69159000000002</v>
      </c>
      <c r="C30" s="7">
        <f>'reaj_ 2_98_ nov_98 a set_01'!C30+'reaj_ 2_98_ nov_98 a set_01'!C30*2.98%</f>
        <v>684.15792799999997</v>
      </c>
      <c r="D30" s="7">
        <f>'reaj_ 2_98_ nov_98 a set_01'!D30+'reaj_ 2_98_ nov_98 a set_01'!D30*2.98%</f>
        <v>1128.8667600000001</v>
      </c>
      <c r="E30" s="7">
        <f>'reaj_ 2_98_ nov_98 a set_01'!E30+'reaj_ 2_98_ nov_98 a set_01'!E30*2.98%</f>
        <v>2088.4035060000001</v>
      </c>
    </row>
  </sheetData>
  <sheetProtection selectLockedCells="1" selectUnlockedCells="1"/>
  <mergeCells count="4">
    <mergeCell ref="A3:E3"/>
    <mergeCell ref="A4:E4"/>
    <mergeCell ref="A5:E5"/>
    <mergeCell ref="D6:E6"/>
  </mergeCells>
  <pageMargins left="1.45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topLeftCell="A2" workbookViewId="0">
      <selection activeCell="A11" sqref="A11"/>
    </sheetView>
  </sheetViews>
  <sheetFormatPr defaultColWidth="9" defaultRowHeight="12.75" x14ac:dyDescent="0.2"/>
  <cols>
    <col min="1" max="1" width="18.5703125" customWidth="1"/>
    <col min="2" max="2" width="12.7109375" customWidth="1"/>
    <col min="3" max="3" width="13.5703125" customWidth="1"/>
    <col min="4" max="4" width="14.28515625" customWidth="1"/>
    <col min="5" max="5" width="14" customWidth="1"/>
  </cols>
  <sheetData>
    <row r="2" spans="1:16" ht="41.25" customHeight="1" x14ac:dyDescent="0.2">
      <c r="A2" s="71" t="s">
        <v>0</v>
      </c>
      <c r="B2" s="71"/>
      <c r="C2" s="71"/>
      <c r="D2" s="71"/>
      <c r="E2" s="71"/>
    </row>
    <row r="3" spans="1:16" ht="18" customHeight="1" x14ac:dyDescent="0.2">
      <c r="A3" s="72" t="s">
        <v>1</v>
      </c>
      <c r="B3" s="72"/>
      <c r="C3" s="72"/>
      <c r="D3" s="72"/>
      <c r="E3" s="72"/>
    </row>
    <row r="4" spans="1:16" ht="18.95" customHeight="1" x14ac:dyDescent="0.2">
      <c r="A4" s="72" t="s">
        <v>17</v>
      </c>
      <c r="B4" s="72"/>
      <c r="C4" s="72"/>
      <c r="D4" s="72"/>
      <c r="E4" s="72"/>
    </row>
    <row r="5" spans="1:16" ht="18.95" customHeight="1" x14ac:dyDescent="0.2">
      <c r="A5" s="2"/>
      <c r="B5" s="2"/>
      <c r="C5" s="2"/>
      <c r="D5" s="2"/>
      <c r="E5" s="2"/>
    </row>
    <row r="6" spans="1:16" ht="16.5" customHeight="1" x14ac:dyDescent="0.2">
      <c r="A6" s="3"/>
      <c r="B6" s="3"/>
      <c r="C6" s="3"/>
      <c r="D6" s="73" t="s">
        <v>18</v>
      </c>
      <c r="E6" s="73"/>
    </row>
    <row r="7" spans="1:16" ht="19.5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16" ht="54.95" customHeight="1" x14ac:dyDescent="0.2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</row>
    <row r="9" spans="1:16" ht="20.25" customHeight="1" x14ac:dyDescent="0.2">
      <c r="A9" s="4" t="s">
        <v>14</v>
      </c>
      <c r="B9" s="4" t="s">
        <v>15</v>
      </c>
      <c r="C9" s="4" t="s">
        <v>15</v>
      </c>
      <c r="D9" s="4" t="s">
        <v>15</v>
      </c>
      <c r="E9" s="4" t="s">
        <v>15</v>
      </c>
    </row>
    <row r="10" spans="1:16" ht="18" customHeight="1" x14ac:dyDescent="0.2">
      <c r="A10" s="6">
        <v>1</v>
      </c>
      <c r="B10" s="7">
        <v>196.73500000000001</v>
      </c>
      <c r="C10" s="7">
        <v>275.42899999999997</v>
      </c>
      <c r="D10" s="7">
        <v>454.46500000000003</v>
      </c>
      <c r="E10" s="8">
        <v>840.75200000000007</v>
      </c>
      <c r="F10" s="9"/>
      <c r="G10" s="9"/>
      <c r="H10" s="9"/>
      <c r="I10" s="9"/>
      <c r="J10" s="10"/>
      <c r="K10" s="10"/>
      <c r="L10" s="10"/>
      <c r="M10" s="10"/>
      <c r="N10" s="11"/>
      <c r="O10" s="12">
        <f t="shared" ref="O10:O30" si="0">E10+J10</f>
        <v>840.75200000000007</v>
      </c>
      <c r="P10" s="13"/>
    </row>
    <row r="11" spans="1:16" ht="18" customHeight="1" x14ac:dyDescent="0.2">
      <c r="A11" s="6">
        <v>2</v>
      </c>
      <c r="B11" s="7">
        <v>206.58</v>
      </c>
      <c r="C11" s="7">
        <v>289.20100000000002</v>
      </c>
      <c r="D11" s="7">
        <v>477.18</v>
      </c>
      <c r="E11" s="8">
        <v>882.79399999999998</v>
      </c>
      <c r="F11" s="9"/>
      <c r="G11" s="9"/>
      <c r="H11" s="9"/>
      <c r="I11" s="9"/>
      <c r="J11" s="10"/>
      <c r="K11" s="10"/>
      <c r="L11" s="10"/>
      <c r="M11" s="10"/>
      <c r="N11" s="11"/>
      <c r="O11" s="12">
        <f t="shared" si="0"/>
        <v>882.79399999999998</v>
      </c>
      <c r="P11" s="13"/>
    </row>
    <row r="12" spans="1:16" ht="18" customHeight="1" x14ac:dyDescent="0.2">
      <c r="A12" s="6">
        <v>3</v>
      </c>
      <c r="B12" s="7">
        <v>216.89800000000002</v>
      </c>
      <c r="C12" s="7">
        <v>303.666</v>
      </c>
      <c r="D12" s="8">
        <v>501.05</v>
      </c>
      <c r="E12" s="8">
        <v>926.92599999999993</v>
      </c>
      <c r="F12" s="9"/>
      <c r="G12" s="9"/>
      <c r="H12" s="9"/>
      <c r="I12" s="9"/>
      <c r="J12" s="10"/>
      <c r="K12" s="10"/>
      <c r="L12" s="10"/>
      <c r="M12" s="10"/>
      <c r="N12" s="11"/>
      <c r="O12" s="12">
        <f t="shared" si="0"/>
        <v>926.92599999999993</v>
      </c>
      <c r="P12" s="13"/>
    </row>
    <row r="13" spans="1:16" ht="18" customHeight="1" x14ac:dyDescent="0.2">
      <c r="A13" s="6">
        <v>4</v>
      </c>
      <c r="B13" s="7">
        <v>227.744</v>
      </c>
      <c r="C13" s="7">
        <v>318.846</v>
      </c>
      <c r="D13" s="8">
        <v>526.08600000000001</v>
      </c>
      <c r="E13" s="8">
        <v>973.28</v>
      </c>
      <c r="F13" s="9"/>
      <c r="G13" s="9"/>
      <c r="H13" s="9"/>
      <c r="I13" s="9"/>
      <c r="J13" s="10"/>
      <c r="K13" s="10"/>
      <c r="L13" s="10"/>
      <c r="M13" s="10"/>
      <c r="N13" s="11"/>
      <c r="O13" s="12">
        <f t="shared" si="0"/>
        <v>973.28</v>
      </c>
      <c r="P13" s="13"/>
    </row>
    <row r="14" spans="1:16" ht="18" customHeight="1" x14ac:dyDescent="0.2">
      <c r="A14" s="6">
        <v>5</v>
      </c>
      <c r="B14" s="7">
        <v>239.12899999999999</v>
      </c>
      <c r="C14" s="7">
        <v>334.78500000000003</v>
      </c>
      <c r="D14" s="8">
        <v>552.39800000000002</v>
      </c>
      <c r="E14" s="8">
        <v>1021.933</v>
      </c>
      <c r="F14" s="9"/>
      <c r="G14" s="9"/>
      <c r="H14" s="9"/>
      <c r="I14" s="9"/>
      <c r="J14" s="10"/>
      <c r="K14" s="10"/>
      <c r="L14" s="10"/>
      <c r="M14" s="10"/>
      <c r="N14" s="11"/>
      <c r="O14" s="12">
        <f t="shared" si="0"/>
        <v>1021.933</v>
      </c>
      <c r="P14" s="13"/>
    </row>
    <row r="15" spans="1:16" ht="18" customHeight="1" x14ac:dyDescent="0.2">
      <c r="A15" s="6">
        <v>6</v>
      </c>
      <c r="B15" s="7">
        <v>251.08599999999998</v>
      </c>
      <c r="C15" s="7">
        <v>351.52699999999999</v>
      </c>
      <c r="D15" s="8">
        <v>580.01900000000001</v>
      </c>
      <c r="E15" s="8">
        <v>1073.039</v>
      </c>
      <c r="F15" s="9"/>
      <c r="G15" s="9"/>
      <c r="H15" s="9"/>
      <c r="I15" s="9"/>
      <c r="J15" s="10"/>
      <c r="K15" s="10"/>
      <c r="L15" s="10"/>
      <c r="M15" s="10"/>
      <c r="N15" s="11"/>
      <c r="O15" s="12">
        <f t="shared" si="0"/>
        <v>1073.039</v>
      </c>
      <c r="P15" s="13"/>
    </row>
    <row r="16" spans="1:16" ht="18" customHeight="1" x14ac:dyDescent="0.2">
      <c r="A16" s="6">
        <v>7</v>
      </c>
      <c r="B16" s="7">
        <v>263.64800000000002</v>
      </c>
      <c r="C16" s="7">
        <v>369.10500000000002</v>
      </c>
      <c r="D16" s="8">
        <v>609.02599999999995</v>
      </c>
      <c r="E16" s="8">
        <v>1126.6859999999999</v>
      </c>
      <c r="F16" s="9"/>
      <c r="G16" s="9"/>
      <c r="H16" s="9"/>
      <c r="I16" s="9"/>
      <c r="J16" s="10"/>
      <c r="K16" s="10"/>
      <c r="L16" s="10"/>
      <c r="M16" s="10"/>
      <c r="N16" s="11"/>
      <c r="O16" s="12">
        <f t="shared" si="0"/>
        <v>1126.6859999999999</v>
      </c>
      <c r="P16" s="13"/>
    </row>
    <row r="17" spans="1:16" ht="18" customHeight="1" x14ac:dyDescent="0.2">
      <c r="A17" s="6">
        <v>8</v>
      </c>
      <c r="B17" s="7">
        <v>276.83699999999999</v>
      </c>
      <c r="C17" s="7">
        <v>387.56299999999999</v>
      </c>
      <c r="D17" s="8">
        <v>639.47400000000005</v>
      </c>
      <c r="E17" s="8">
        <v>1183.028</v>
      </c>
      <c r="F17" s="9"/>
      <c r="G17" s="9"/>
      <c r="H17" s="9"/>
      <c r="I17" s="9"/>
      <c r="J17" s="10"/>
      <c r="K17" s="10"/>
      <c r="L17" s="10"/>
      <c r="M17" s="10"/>
      <c r="N17" s="11"/>
      <c r="O17" s="12">
        <f t="shared" si="0"/>
        <v>1183.028</v>
      </c>
      <c r="P17" s="13"/>
    </row>
    <row r="18" spans="1:16" ht="18" customHeight="1" x14ac:dyDescent="0.2">
      <c r="A18" s="6">
        <v>9</v>
      </c>
      <c r="B18" s="7">
        <v>290.66399999999999</v>
      </c>
      <c r="C18" s="7">
        <v>406.93399999999997</v>
      </c>
      <c r="D18" s="8">
        <v>671.45100000000002</v>
      </c>
      <c r="E18" s="8">
        <v>1242.1859999999999</v>
      </c>
      <c r="F18" s="9"/>
      <c r="G18" s="9"/>
      <c r="H18" s="9"/>
      <c r="I18" s="9"/>
      <c r="J18" s="10"/>
      <c r="K18" s="10"/>
      <c r="L18" s="10"/>
      <c r="M18" s="10"/>
      <c r="N18" s="11"/>
      <c r="O18" s="12">
        <f t="shared" si="0"/>
        <v>1242.1859999999999</v>
      </c>
      <c r="P18" s="13"/>
    </row>
    <row r="19" spans="1:16" ht="18" customHeight="1" x14ac:dyDescent="0.2">
      <c r="A19" s="6">
        <v>10</v>
      </c>
      <c r="B19" s="7">
        <v>305.20599999999996</v>
      </c>
      <c r="C19" s="7">
        <v>427.28399999999999</v>
      </c>
      <c r="D19" s="8">
        <v>705.02299999999991</v>
      </c>
      <c r="E19" s="8">
        <v>1304.2919999999999</v>
      </c>
      <c r="F19" s="9"/>
      <c r="G19" s="9"/>
      <c r="H19" s="9"/>
      <c r="I19" s="9"/>
      <c r="J19" s="10"/>
      <c r="K19" s="10"/>
      <c r="L19" s="10"/>
      <c r="M19" s="10"/>
      <c r="N19" s="11"/>
      <c r="O19" s="12">
        <f t="shared" si="0"/>
        <v>1304.2919999999999</v>
      </c>
      <c r="P19" s="13"/>
    </row>
    <row r="20" spans="1:16" ht="18" customHeight="1" x14ac:dyDescent="0.2">
      <c r="A20" s="6">
        <v>11</v>
      </c>
      <c r="B20" s="7">
        <v>320.46299999999997</v>
      </c>
      <c r="C20" s="7">
        <v>448.64600000000002</v>
      </c>
      <c r="D20" s="8">
        <v>740.27800000000002</v>
      </c>
      <c r="E20" s="8">
        <v>1369.5</v>
      </c>
      <c r="F20" s="9"/>
      <c r="G20" s="9"/>
      <c r="H20" s="9"/>
      <c r="I20" s="9"/>
      <c r="J20" s="10"/>
      <c r="K20" s="10"/>
      <c r="L20" s="10"/>
      <c r="M20" s="10"/>
      <c r="N20" s="11"/>
      <c r="O20" s="12">
        <f t="shared" si="0"/>
        <v>1369.5</v>
      </c>
      <c r="P20" s="13"/>
    </row>
    <row r="21" spans="1:16" ht="18" customHeight="1" x14ac:dyDescent="0.2">
      <c r="A21" s="6">
        <v>12</v>
      </c>
      <c r="B21" s="7">
        <v>336.49</v>
      </c>
      <c r="C21" s="7">
        <v>471.08600000000001</v>
      </c>
      <c r="D21" s="8">
        <v>777.28200000000004</v>
      </c>
      <c r="E21" s="8">
        <v>1437.9750000000001</v>
      </c>
      <c r="F21" s="9"/>
      <c r="G21" s="9"/>
      <c r="H21" s="9"/>
      <c r="I21" s="9"/>
      <c r="J21" s="10"/>
      <c r="K21" s="10"/>
      <c r="L21" s="10"/>
      <c r="M21" s="10"/>
      <c r="N21" s="11"/>
      <c r="O21" s="12">
        <f t="shared" si="0"/>
        <v>1437.9750000000001</v>
      </c>
      <c r="P21" s="13"/>
    </row>
    <row r="22" spans="1:16" ht="18" customHeight="1" x14ac:dyDescent="0.2">
      <c r="A22" s="6">
        <v>13</v>
      </c>
      <c r="B22" s="7">
        <v>353.30899999999997</v>
      </c>
      <c r="C22" s="7">
        <v>494.62600000000003</v>
      </c>
      <c r="D22" s="8">
        <v>816.14499999999998</v>
      </c>
      <c r="E22" s="8">
        <v>1509.8709999999999</v>
      </c>
      <c r="F22" s="9"/>
      <c r="G22" s="9"/>
      <c r="H22" s="9"/>
      <c r="I22" s="9"/>
      <c r="J22" s="10"/>
      <c r="K22" s="10"/>
      <c r="L22" s="10"/>
      <c r="M22" s="10"/>
      <c r="N22" s="11"/>
      <c r="O22" s="12">
        <f t="shared" si="0"/>
        <v>1509.8709999999999</v>
      </c>
      <c r="P22" s="13"/>
    </row>
    <row r="23" spans="1:16" ht="18" customHeight="1" x14ac:dyDescent="0.2">
      <c r="A23" s="6">
        <v>14</v>
      </c>
      <c r="B23" s="7">
        <v>370.97500000000002</v>
      </c>
      <c r="C23" s="7">
        <v>519.36500000000001</v>
      </c>
      <c r="D23" s="8">
        <v>856.95500000000004</v>
      </c>
      <c r="E23" s="8">
        <v>1585.375</v>
      </c>
      <c r="F23" s="9"/>
      <c r="G23" s="9"/>
      <c r="H23" s="9"/>
      <c r="I23" s="9"/>
      <c r="J23" s="10"/>
      <c r="K23" s="10"/>
      <c r="L23" s="10"/>
      <c r="M23" s="10"/>
      <c r="N23" s="11"/>
      <c r="O23" s="12">
        <f t="shared" si="0"/>
        <v>1585.375</v>
      </c>
      <c r="P23" s="13"/>
    </row>
    <row r="24" spans="1:16" ht="18" customHeight="1" x14ac:dyDescent="0.2">
      <c r="A24" s="6">
        <v>15</v>
      </c>
      <c r="B24" s="7">
        <v>389.52100000000002</v>
      </c>
      <c r="C24" s="7">
        <v>545.33600000000001</v>
      </c>
      <c r="D24" s="8">
        <v>899.81100000000004</v>
      </c>
      <c r="E24" s="8">
        <v>1664.63</v>
      </c>
      <c r="F24" s="9"/>
      <c r="G24" s="9"/>
      <c r="H24" s="9"/>
      <c r="I24" s="9"/>
      <c r="J24" s="10"/>
      <c r="K24" s="10"/>
      <c r="L24" s="10"/>
      <c r="M24" s="10"/>
      <c r="N24" s="11"/>
      <c r="O24" s="12">
        <f t="shared" si="0"/>
        <v>1664.63</v>
      </c>
      <c r="P24" s="13"/>
    </row>
    <row r="25" spans="1:16" ht="18" customHeight="1" x14ac:dyDescent="0.2">
      <c r="A25" s="6">
        <v>16</v>
      </c>
      <c r="B25" s="7">
        <v>409.00200000000001</v>
      </c>
      <c r="C25" s="7">
        <v>572.60500000000002</v>
      </c>
      <c r="D25" s="8">
        <v>944.79</v>
      </c>
      <c r="E25" s="8">
        <v>1747.867</v>
      </c>
      <c r="F25" s="9"/>
      <c r="G25" s="9"/>
      <c r="H25" s="9"/>
      <c r="I25" s="9"/>
      <c r="J25" s="10"/>
      <c r="K25" s="10"/>
      <c r="L25" s="10"/>
      <c r="M25" s="10"/>
      <c r="N25" s="11"/>
      <c r="O25" s="12">
        <f t="shared" si="0"/>
        <v>1747.867</v>
      </c>
      <c r="P25" s="13"/>
    </row>
    <row r="26" spans="1:16" ht="18" customHeight="1" x14ac:dyDescent="0.2">
      <c r="A26" s="6">
        <v>17</v>
      </c>
      <c r="B26" s="7">
        <v>429.45100000000002</v>
      </c>
      <c r="C26" s="7">
        <v>601.23800000000006</v>
      </c>
      <c r="D26" s="8">
        <v>992.03499999999997</v>
      </c>
      <c r="E26" s="8">
        <v>1835.2510000000002</v>
      </c>
      <c r="F26" s="9"/>
      <c r="G26" s="9"/>
      <c r="H26" s="9"/>
      <c r="I26" s="9"/>
      <c r="J26" s="10"/>
      <c r="K26" s="10"/>
      <c r="L26" s="10"/>
      <c r="M26" s="10"/>
      <c r="N26" s="11"/>
      <c r="O26" s="12">
        <f t="shared" si="0"/>
        <v>1835.2510000000002</v>
      </c>
      <c r="P26" s="13"/>
    </row>
    <row r="27" spans="1:16" ht="18" customHeight="1" x14ac:dyDescent="0.2">
      <c r="A27" s="6">
        <v>18</v>
      </c>
      <c r="B27" s="7">
        <v>450.923</v>
      </c>
      <c r="C27" s="7">
        <v>631.29</v>
      </c>
      <c r="D27" s="8">
        <v>1041.634</v>
      </c>
      <c r="E27" s="8">
        <v>1927.0239999999999</v>
      </c>
      <c r="F27" s="9"/>
      <c r="G27" s="9"/>
      <c r="H27" s="9"/>
      <c r="I27" s="9"/>
      <c r="J27" s="10"/>
      <c r="K27" s="10"/>
      <c r="L27" s="10"/>
      <c r="M27" s="10"/>
      <c r="N27" s="11"/>
      <c r="O27" s="12">
        <f t="shared" si="0"/>
        <v>1927.0239999999999</v>
      </c>
      <c r="P27" s="13"/>
    </row>
    <row r="28" spans="1:16" ht="18" customHeight="1" x14ac:dyDescent="0.2">
      <c r="A28" s="6">
        <v>19</v>
      </c>
      <c r="B28" s="7">
        <v>473.47300000000001</v>
      </c>
      <c r="C28" s="7">
        <v>662.86</v>
      </c>
      <c r="D28" s="8">
        <v>1093.7190000000001</v>
      </c>
      <c r="E28" s="8">
        <v>2023.384</v>
      </c>
      <c r="F28" s="9"/>
      <c r="G28" s="9"/>
      <c r="H28" s="9"/>
      <c r="I28" s="9"/>
      <c r="J28" s="10"/>
      <c r="K28" s="10"/>
      <c r="L28" s="10"/>
      <c r="M28" s="10"/>
      <c r="N28" s="11"/>
      <c r="O28" s="12">
        <f t="shared" si="0"/>
        <v>2023.384</v>
      </c>
      <c r="P28" s="13"/>
    </row>
    <row r="29" spans="1:16" ht="18" customHeight="1" x14ac:dyDescent="0.2">
      <c r="A29" s="6">
        <v>20</v>
      </c>
      <c r="B29" s="7">
        <v>497.14500000000004</v>
      </c>
      <c r="C29" s="7">
        <v>695.99200000000008</v>
      </c>
      <c r="D29" s="8">
        <v>1148.4000000000001</v>
      </c>
      <c r="E29" s="8">
        <v>2124.54</v>
      </c>
      <c r="F29" s="9"/>
      <c r="G29" s="9"/>
      <c r="H29" s="9"/>
      <c r="I29" s="9"/>
      <c r="J29" s="10"/>
      <c r="K29" s="10"/>
      <c r="L29" s="10"/>
      <c r="M29" s="10"/>
      <c r="N29" s="11"/>
      <c r="O29" s="12">
        <f t="shared" si="0"/>
        <v>2124.54</v>
      </c>
      <c r="P29" s="13"/>
    </row>
    <row r="30" spans="1:16" ht="18" customHeight="1" x14ac:dyDescent="0.2">
      <c r="A30" s="6">
        <v>21</v>
      </c>
      <c r="B30" s="7">
        <v>522.005</v>
      </c>
      <c r="C30" s="7">
        <v>730.79600000000005</v>
      </c>
      <c r="D30" s="8">
        <v>1205.82</v>
      </c>
      <c r="E30" s="8">
        <v>2230.7669999999998</v>
      </c>
      <c r="F30" s="9"/>
      <c r="G30" s="9"/>
      <c r="H30" s="9"/>
      <c r="I30" s="9"/>
      <c r="J30" s="10"/>
      <c r="K30" s="10"/>
      <c r="L30" s="10"/>
      <c r="M30" s="10"/>
      <c r="N30" s="11"/>
      <c r="O30" s="12">
        <f t="shared" si="0"/>
        <v>2230.7669999999998</v>
      </c>
      <c r="P30" s="13"/>
    </row>
  </sheetData>
  <sheetProtection selectLockedCells="1" selectUnlockedCells="1"/>
  <mergeCells count="4">
    <mergeCell ref="A2:E2"/>
    <mergeCell ref="A3:E3"/>
    <mergeCell ref="A4:E4"/>
    <mergeCell ref="D6:E6"/>
  </mergeCells>
  <pageMargins left="1.5298611111111111" right="0.74791666666666667" top="0.98402777777777772" bottom="0.98402777777777772" header="0.51180555555555551" footer="0.49236111111111114"/>
  <pageSetup firstPageNumber="0" orientation="portrait" horizontalDpi="300" verticalDpi="300"/>
  <headerFooter alignWithMargins="0">
    <oddFooter>&amp;R&amp;7C:ASPLAN/LUCIVAL/CEHOP_CARREIRAS.XLS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B11" sqref="B11"/>
    </sheetView>
  </sheetViews>
  <sheetFormatPr defaultColWidth="9" defaultRowHeight="12.75" x14ac:dyDescent="0.2"/>
  <cols>
    <col min="1" max="1" width="17.140625" customWidth="1"/>
    <col min="2" max="4" width="12.140625" customWidth="1"/>
    <col min="5" max="5" width="13.7109375" customWidth="1"/>
  </cols>
  <sheetData>
    <row r="3" spans="1:9" ht="26.25" customHeight="1" x14ac:dyDescent="0.2">
      <c r="A3" s="71" t="s">
        <v>0</v>
      </c>
      <c r="B3" s="71"/>
      <c r="C3" s="71"/>
      <c r="D3" s="71"/>
      <c r="E3" s="71"/>
    </row>
    <row r="4" spans="1:9" x14ac:dyDescent="0.2">
      <c r="A4" s="72" t="s">
        <v>1</v>
      </c>
      <c r="B4" s="72"/>
      <c r="C4" s="72"/>
      <c r="D4" s="72"/>
      <c r="E4" s="72"/>
    </row>
    <row r="5" spans="1:9" x14ac:dyDescent="0.2">
      <c r="A5" s="72" t="s">
        <v>19</v>
      </c>
      <c r="B5" s="72"/>
      <c r="C5" s="72"/>
      <c r="D5" s="72"/>
      <c r="E5" s="72"/>
    </row>
    <row r="6" spans="1:9" x14ac:dyDescent="0.2">
      <c r="A6" s="2"/>
      <c r="B6" s="2"/>
      <c r="C6" s="2"/>
      <c r="D6" s="2"/>
      <c r="E6" s="2"/>
    </row>
    <row r="7" spans="1:9" x14ac:dyDescent="0.2">
      <c r="A7" s="3"/>
      <c r="B7" s="3"/>
      <c r="C7" s="3"/>
      <c r="D7" s="73" t="s">
        <v>20</v>
      </c>
      <c r="E7" s="73"/>
    </row>
    <row r="8" spans="1:9" ht="20.25" customHeight="1" x14ac:dyDescent="0.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9" ht="62.25" customHeight="1" x14ac:dyDescent="0.2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9" ht="23.25" customHeight="1" x14ac:dyDescent="0.2">
      <c r="A10" s="4" t="s">
        <v>14</v>
      </c>
      <c r="B10" s="4" t="s">
        <v>15</v>
      </c>
      <c r="C10" s="4" t="s">
        <v>15</v>
      </c>
      <c r="D10" s="4" t="s">
        <v>15</v>
      </c>
      <c r="E10" s="4" t="s">
        <v>15</v>
      </c>
    </row>
    <row r="11" spans="1:9" ht="15.95" customHeight="1" x14ac:dyDescent="0.2">
      <c r="A11" s="6">
        <v>1</v>
      </c>
      <c r="B11" s="14">
        <v>212.78857600000001</v>
      </c>
      <c r="C11" s="14">
        <v>297.90400639999996</v>
      </c>
      <c r="D11" s="14">
        <v>491.54934399999996</v>
      </c>
      <c r="E11" s="14">
        <v>909.35736320000012</v>
      </c>
      <c r="F11" s="9"/>
      <c r="G11" s="9"/>
      <c r="H11" s="9"/>
      <c r="I11" s="9"/>
    </row>
    <row r="12" spans="1:9" ht="15.95" customHeight="1" x14ac:dyDescent="0.2">
      <c r="A12" s="6">
        <v>2</v>
      </c>
      <c r="B12" s="14">
        <v>223.43692800000002</v>
      </c>
      <c r="C12" s="14">
        <v>312.79980160000002</v>
      </c>
      <c r="D12" s="14">
        <v>516.11788799999999</v>
      </c>
      <c r="E12" s="14">
        <v>954.82999040000004</v>
      </c>
      <c r="F12" s="9"/>
      <c r="G12" s="9"/>
      <c r="H12" s="9"/>
      <c r="I12" s="9"/>
    </row>
    <row r="13" spans="1:9" ht="15.95" customHeight="1" x14ac:dyDescent="0.2">
      <c r="A13" s="6">
        <v>3</v>
      </c>
      <c r="B13" s="14">
        <v>234.59687680000002</v>
      </c>
      <c r="C13" s="14">
        <v>328.44514559999999</v>
      </c>
      <c r="D13" s="14">
        <v>541.93568000000005</v>
      </c>
      <c r="E13" s="14">
        <v>1002.5631615999999</v>
      </c>
      <c r="F13" s="9"/>
      <c r="G13" s="9"/>
      <c r="H13" s="9"/>
      <c r="I13" s="9"/>
    </row>
    <row r="14" spans="1:9" ht="15.95" customHeight="1" x14ac:dyDescent="0.2">
      <c r="A14" s="6">
        <v>4</v>
      </c>
      <c r="B14" s="14">
        <v>246.32791040000001</v>
      </c>
      <c r="C14" s="14">
        <v>344.86383360000002</v>
      </c>
      <c r="D14" s="14">
        <v>569.01461760000007</v>
      </c>
      <c r="E14" s="14">
        <v>1052.699648</v>
      </c>
      <c r="F14" s="9"/>
      <c r="G14" s="9"/>
      <c r="H14" s="9"/>
      <c r="I14" s="9"/>
    </row>
    <row r="15" spans="1:9" ht="15.95" customHeight="1" x14ac:dyDescent="0.2">
      <c r="A15" s="6">
        <v>5</v>
      </c>
      <c r="B15" s="14">
        <v>258.64192639999999</v>
      </c>
      <c r="C15" s="14">
        <v>362.10345600000005</v>
      </c>
      <c r="D15" s="14">
        <v>597.47367680000002</v>
      </c>
      <c r="E15" s="14">
        <v>1105.3227328</v>
      </c>
      <c r="F15" s="9"/>
      <c r="G15" s="9"/>
      <c r="H15" s="9"/>
      <c r="I15" s="9"/>
    </row>
    <row r="16" spans="1:9" ht="15.95" customHeight="1" x14ac:dyDescent="0.2">
      <c r="A16" s="6">
        <v>6</v>
      </c>
      <c r="B16" s="14">
        <v>271.57461760000001</v>
      </c>
      <c r="C16" s="14">
        <v>380.21160320000001</v>
      </c>
      <c r="D16" s="14">
        <v>627.34855040000002</v>
      </c>
      <c r="E16" s="14">
        <v>1160.5989824000001</v>
      </c>
      <c r="F16" s="9"/>
      <c r="G16" s="9"/>
      <c r="H16" s="9"/>
      <c r="I16" s="9"/>
    </row>
    <row r="17" spans="1:9" ht="15.95" customHeight="1" x14ac:dyDescent="0.2">
      <c r="A17" s="6">
        <v>7</v>
      </c>
      <c r="B17" s="14">
        <v>285.16167680000001</v>
      </c>
      <c r="C17" s="14">
        <v>399.22396800000001</v>
      </c>
      <c r="D17" s="14">
        <v>658.72252159999994</v>
      </c>
      <c r="E17" s="14">
        <v>1218.6235775999999</v>
      </c>
      <c r="F17" s="9"/>
      <c r="G17" s="9"/>
      <c r="H17" s="9"/>
      <c r="I17" s="9"/>
    </row>
    <row r="18" spans="1:9" ht="15.95" customHeight="1" x14ac:dyDescent="0.2">
      <c r="A18" s="6">
        <v>8</v>
      </c>
      <c r="B18" s="14">
        <v>299.42689919999998</v>
      </c>
      <c r="C18" s="14">
        <v>419.18814079999999</v>
      </c>
      <c r="D18" s="14">
        <v>691.65507840000009</v>
      </c>
      <c r="E18" s="14">
        <v>1279.5630848000001</v>
      </c>
      <c r="F18" s="9"/>
      <c r="G18" s="9"/>
      <c r="H18" s="9"/>
      <c r="I18" s="9"/>
    </row>
    <row r="19" spans="1:9" ht="15.95" customHeight="1" x14ac:dyDescent="0.2">
      <c r="A19" s="6">
        <v>9</v>
      </c>
      <c r="B19" s="14">
        <v>314.38218239999998</v>
      </c>
      <c r="C19" s="14">
        <v>440.13981439999998</v>
      </c>
      <c r="D19" s="14">
        <v>726.24140160000002</v>
      </c>
      <c r="E19" s="14">
        <v>1343.5483775999999</v>
      </c>
      <c r="F19" s="9"/>
      <c r="G19" s="9"/>
      <c r="H19" s="9"/>
      <c r="I19" s="9"/>
    </row>
    <row r="20" spans="1:9" ht="15.95" customHeight="1" x14ac:dyDescent="0.2">
      <c r="A20" s="6">
        <v>10</v>
      </c>
      <c r="B20" s="14">
        <v>330.11080959999998</v>
      </c>
      <c r="C20" s="14">
        <v>462.15037439999998</v>
      </c>
      <c r="D20" s="14">
        <v>762.55287679999992</v>
      </c>
      <c r="E20" s="14">
        <v>1410.7222271999999</v>
      </c>
      <c r="F20" s="9"/>
      <c r="G20" s="9"/>
      <c r="H20" s="9"/>
      <c r="I20" s="9"/>
    </row>
    <row r="21" spans="1:9" ht="15.95" customHeight="1" x14ac:dyDescent="0.2">
      <c r="A21" s="6">
        <v>11</v>
      </c>
      <c r="B21" s="14">
        <v>346.61278079999994</v>
      </c>
      <c r="C21" s="14">
        <v>485.25551360000003</v>
      </c>
      <c r="D21" s="14">
        <v>800.68468480000001</v>
      </c>
      <c r="E21" s="14">
        <v>1481.2511999999999</v>
      </c>
      <c r="F21" s="9"/>
      <c r="G21" s="9"/>
      <c r="H21" s="9"/>
      <c r="I21" s="9"/>
    </row>
    <row r="22" spans="1:9" ht="15.95" customHeight="1" x14ac:dyDescent="0.2">
      <c r="A22" s="6">
        <v>12</v>
      </c>
      <c r="B22" s="14">
        <v>363.94758400000001</v>
      </c>
      <c r="C22" s="14">
        <v>509.52661760000001</v>
      </c>
      <c r="D22" s="14">
        <v>840.70821120000005</v>
      </c>
      <c r="E22" s="14">
        <v>1555.31376</v>
      </c>
      <c r="F22" s="9"/>
      <c r="G22" s="9"/>
      <c r="H22" s="9"/>
      <c r="I22" s="9"/>
    </row>
    <row r="23" spans="1:9" ht="15.95" customHeight="1" x14ac:dyDescent="0.2">
      <c r="A23" s="6">
        <v>13</v>
      </c>
      <c r="B23" s="14">
        <v>382.13901439999995</v>
      </c>
      <c r="C23" s="14">
        <v>534.98748160000002</v>
      </c>
      <c r="D23" s="14">
        <v>882.74243200000001</v>
      </c>
      <c r="E23" s="14">
        <v>1633.0764735999999</v>
      </c>
      <c r="F23" s="9"/>
      <c r="G23" s="9"/>
      <c r="H23" s="9"/>
      <c r="I23" s="9"/>
    </row>
    <row r="24" spans="1:9" ht="15.95" customHeight="1" x14ac:dyDescent="0.2">
      <c r="A24" s="6">
        <v>14</v>
      </c>
      <c r="B24" s="14">
        <v>401.24656000000004</v>
      </c>
      <c r="C24" s="14">
        <v>561.74518399999999</v>
      </c>
      <c r="D24" s="14">
        <v>926.88252800000009</v>
      </c>
      <c r="E24" s="14">
        <v>1714.7416000000001</v>
      </c>
      <c r="F24" s="9"/>
      <c r="G24" s="9"/>
      <c r="H24" s="9"/>
      <c r="I24" s="9"/>
    </row>
    <row r="25" spans="1:9" ht="15.95" customHeight="1" x14ac:dyDescent="0.2">
      <c r="A25" s="6">
        <v>15</v>
      </c>
      <c r="B25" s="14">
        <v>421.3059136</v>
      </c>
      <c r="C25" s="14">
        <v>589.83541760000003</v>
      </c>
      <c r="D25" s="14">
        <v>973.23557760000006</v>
      </c>
      <c r="E25" s="14">
        <v>1800.4638080000002</v>
      </c>
      <c r="F25" s="9"/>
      <c r="G25" s="9"/>
      <c r="H25" s="9"/>
      <c r="I25" s="9"/>
    </row>
    <row r="26" spans="1:9" ht="15.95" customHeight="1" x14ac:dyDescent="0.2">
      <c r="A26" s="6">
        <v>16</v>
      </c>
      <c r="B26" s="14">
        <v>442.37656320000002</v>
      </c>
      <c r="C26" s="14">
        <v>619.32956799999999</v>
      </c>
      <c r="D26" s="14">
        <v>1021.884864</v>
      </c>
      <c r="E26" s="14">
        <v>1890.4929471999999</v>
      </c>
      <c r="F26" s="9"/>
      <c r="G26" s="9"/>
      <c r="H26" s="9"/>
      <c r="I26" s="9"/>
    </row>
    <row r="27" spans="1:9" ht="15.95" customHeight="1" x14ac:dyDescent="0.2">
      <c r="A27" s="6">
        <v>17</v>
      </c>
      <c r="B27" s="14">
        <v>464.4942016</v>
      </c>
      <c r="C27" s="14">
        <v>650.29902080000011</v>
      </c>
      <c r="D27" s="14">
        <v>1072.985056</v>
      </c>
      <c r="E27" s="14">
        <v>1985.0074816000001</v>
      </c>
      <c r="F27" s="9"/>
      <c r="G27" s="9"/>
      <c r="H27" s="9"/>
      <c r="I27" s="9"/>
    </row>
    <row r="28" spans="1:9" ht="15.95" customHeight="1" x14ac:dyDescent="0.2">
      <c r="A28" s="6">
        <v>18</v>
      </c>
      <c r="B28" s="14">
        <v>487.71831680000003</v>
      </c>
      <c r="C28" s="14">
        <v>682.80326400000001</v>
      </c>
      <c r="D28" s="14">
        <v>1126.6313344</v>
      </c>
      <c r="E28" s="14">
        <v>2084.2691583999999</v>
      </c>
      <c r="F28" s="9"/>
      <c r="G28" s="9"/>
      <c r="H28" s="9"/>
      <c r="I28" s="9"/>
    </row>
    <row r="29" spans="1:9" ht="15.95" customHeight="1" x14ac:dyDescent="0.2">
      <c r="A29" s="6">
        <v>19</v>
      </c>
      <c r="B29" s="14">
        <v>512.10839680000004</v>
      </c>
      <c r="C29" s="14">
        <v>716.94937600000003</v>
      </c>
      <c r="D29" s="14">
        <v>1182.9664704000002</v>
      </c>
      <c r="E29" s="14">
        <v>2188.4921343999999</v>
      </c>
      <c r="F29" s="9"/>
      <c r="G29" s="9"/>
      <c r="H29" s="9"/>
      <c r="I29" s="9"/>
    </row>
    <row r="30" spans="1:9" ht="15.95" customHeight="1" x14ac:dyDescent="0.2">
      <c r="A30" s="6">
        <v>20</v>
      </c>
      <c r="B30" s="14">
        <v>537.71203200000002</v>
      </c>
      <c r="C30" s="14">
        <v>752.78494720000003</v>
      </c>
      <c r="D30" s="14">
        <v>1242.1094400000002</v>
      </c>
      <c r="E30" s="14">
        <v>2297.9024639999998</v>
      </c>
      <c r="F30" s="9"/>
      <c r="G30" s="9"/>
      <c r="H30" s="9"/>
      <c r="I30" s="9"/>
    </row>
    <row r="31" spans="1:9" ht="15.95" customHeight="1" x14ac:dyDescent="0.2">
      <c r="A31" s="6">
        <v>21</v>
      </c>
      <c r="B31" s="14">
        <v>564.60060799999997</v>
      </c>
      <c r="C31" s="14">
        <v>790.42895360000011</v>
      </c>
      <c r="D31" s="14">
        <v>1304.2149119999999</v>
      </c>
      <c r="E31" s="14">
        <v>2412.7975871999997</v>
      </c>
      <c r="F31" s="9"/>
      <c r="G31" s="9"/>
      <c r="H31" s="9"/>
      <c r="I31" s="9"/>
    </row>
    <row r="32" spans="1:9" ht="15.95" customHeight="1" x14ac:dyDescent="0.2"/>
  </sheetData>
  <sheetProtection selectLockedCells="1" selectUnlockedCells="1"/>
  <mergeCells count="4">
    <mergeCell ref="A3:E3"/>
    <mergeCell ref="A4:E4"/>
    <mergeCell ref="A5:E5"/>
    <mergeCell ref="D7:E7"/>
  </mergeCells>
  <pageMargins left="1.6201388888888888" right="0.74791666666666667" top="0.98402777777777772" bottom="0.98402777777777772" header="0.51180555555555551" footer="0.49236111111111114"/>
  <pageSetup paperSize="9" firstPageNumber="0" orientation="portrait" horizontalDpi="300" verticalDpi="300"/>
  <headerFooter alignWithMargins="0">
    <oddFooter>&amp;R&amp;8c:/Aspla/Lucival/Cehop-Carreiras.Xls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B11" sqref="B11"/>
    </sheetView>
  </sheetViews>
  <sheetFormatPr defaultColWidth="9" defaultRowHeight="12.75" x14ac:dyDescent="0.2"/>
  <cols>
    <col min="1" max="1" width="20.7109375" customWidth="1"/>
    <col min="2" max="2" width="16.85546875" customWidth="1"/>
    <col min="3" max="3" width="19.28515625" customWidth="1"/>
    <col min="4" max="4" width="14" customWidth="1"/>
    <col min="5" max="5" width="15.28515625" customWidth="1"/>
  </cols>
  <sheetData>
    <row r="3" spans="1:5" ht="22.7" customHeight="1" x14ac:dyDescent="0.2">
      <c r="A3" s="71" t="s">
        <v>0</v>
      </c>
      <c r="B3" s="71"/>
      <c r="C3" s="71"/>
      <c r="D3" s="71"/>
      <c r="E3" s="71"/>
    </row>
    <row r="4" spans="1:5" ht="17.25" customHeight="1" x14ac:dyDescent="0.2">
      <c r="A4" s="72" t="s">
        <v>1</v>
      </c>
      <c r="B4" s="72"/>
      <c r="C4" s="72"/>
      <c r="D4" s="72"/>
      <c r="E4" s="72"/>
    </row>
    <row r="5" spans="1:5" ht="17.25" customHeight="1" x14ac:dyDescent="0.2">
      <c r="A5" s="72" t="s">
        <v>21</v>
      </c>
      <c r="B5" s="72"/>
      <c r="C5" s="72"/>
      <c r="D5" s="72"/>
      <c r="E5" s="72"/>
    </row>
    <row r="6" spans="1:5" x14ac:dyDescent="0.2">
      <c r="A6" s="2"/>
      <c r="B6" s="2"/>
      <c r="C6" s="2"/>
      <c r="D6" s="2"/>
      <c r="E6" s="2"/>
    </row>
    <row r="7" spans="1:5" x14ac:dyDescent="0.2">
      <c r="A7" s="3"/>
      <c r="B7" s="3"/>
      <c r="C7" s="3"/>
      <c r="D7" s="73" t="s">
        <v>22</v>
      </c>
      <c r="E7" s="73"/>
    </row>
    <row r="8" spans="1:5" x14ac:dyDescent="0.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5" ht="51" x14ac:dyDescent="0.2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5" x14ac:dyDescent="0.2">
      <c r="A10" s="4" t="s">
        <v>14</v>
      </c>
      <c r="B10" s="4" t="s">
        <v>15</v>
      </c>
      <c r="C10" s="4" t="s">
        <v>15</v>
      </c>
      <c r="D10" s="4" t="s">
        <v>15</v>
      </c>
      <c r="E10" s="4" t="s">
        <v>15</v>
      </c>
    </row>
    <row r="11" spans="1:5" x14ac:dyDescent="0.2">
      <c r="A11" s="6">
        <v>1</v>
      </c>
      <c r="B11" s="15">
        <v>234.6206838976</v>
      </c>
      <c r="C11" s="15">
        <v>328.46895745663994</v>
      </c>
      <c r="D11" s="15">
        <v>541.98230669439999</v>
      </c>
      <c r="E11" s="15">
        <v>1002.6574286643202</v>
      </c>
    </row>
    <row r="12" spans="1:5" x14ac:dyDescent="0.2">
      <c r="A12" s="6">
        <v>2</v>
      </c>
      <c r="B12" s="15">
        <v>246.36155681280002</v>
      </c>
      <c r="C12" s="15">
        <v>344.89306124416004</v>
      </c>
      <c r="D12" s="15">
        <v>569.07158330879997</v>
      </c>
      <c r="E12" s="15">
        <v>1052.7955474150401</v>
      </c>
    </row>
    <row r="13" spans="1:5" x14ac:dyDescent="0.2">
      <c r="A13" s="6">
        <v>3</v>
      </c>
      <c r="B13" s="15">
        <v>258.66651635968003</v>
      </c>
      <c r="C13" s="15">
        <v>362.14361753856002</v>
      </c>
      <c r="D13" s="15">
        <v>597.53828076800005</v>
      </c>
      <c r="E13" s="15">
        <v>1105.4261419801599</v>
      </c>
    </row>
    <row r="14" spans="1:5" x14ac:dyDescent="0.2">
      <c r="A14" s="6">
        <v>4</v>
      </c>
      <c r="B14" s="15">
        <v>271.60115400704001</v>
      </c>
      <c r="C14" s="15">
        <v>380.24686292736004</v>
      </c>
      <c r="D14" s="15">
        <v>627.39551736576004</v>
      </c>
      <c r="E14" s="15">
        <v>1160.7066318848001</v>
      </c>
    </row>
    <row r="15" spans="1:5" x14ac:dyDescent="0.2">
      <c r="A15" s="6">
        <v>5</v>
      </c>
      <c r="B15" s="15">
        <v>285.17858804863999</v>
      </c>
      <c r="C15" s="15">
        <v>399.25527058560004</v>
      </c>
      <c r="D15" s="15">
        <v>658.77447603968005</v>
      </c>
      <c r="E15" s="15">
        <v>1218.7288451852801</v>
      </c>
    </row>
    <row r="16" spans="1:5" x14ac:dyDescent="0.2">
      <c r="A16" s="6">
        <v>6</v>
      </c>
      <c r="B16" s="15">
        <v>299.43817336576001</v>
      </c>
      <c r="C16" s="15">
        <v>419.22131368832004</v>
      </c>
      <c r="D16" s="15">
        <v>691.71451167103999</v>
      </c>
      <c r="E16" s="15">
        <v>1279.6764379942401</v>
      </c>
    </row>
    <row r="17" spans="1:5" x14ac:dyDescent="0.2">
      <c r="A17" s="6">
        <v>7</v>
      </c>
      <c r="B17" s="15">
        <v>314.41926483968001</v>
      </c>
      <c r="C17" s="15">
        <v>440.18434711680004</v>
      </c>
      <c r="D17" s="15">
        <v>726.30745231615992</v>
      </c>
      <c r="E17" s="15">
        <v>1343.6543566617599</v>
      </c>
    </row>
    <row r="18" spans="1:5" x14ac:dyDescent="0.2">
      <c r="A18" s="6">
        <v>8</v>
      </c>
      <c r="B18" s="15">
        <v>330.14809905791998</v>
      </c>
      <c r="C18" s="15">
        <v>462.19684404608</v>
      </c>
      <c r="D18" s="15">
        <v>762.61888944384009</v>
      </c>
      <c r="E18" s="15">
        <v>1410.8462573004801</v>
      </c>
    </row>
    <row r="19" spans="1:5" x14ac:dyDescent="0.2">
      <c r="A19" s="6">
        <v>9</v>
      </c>
      <c r="B19" s="15">
        <v>346.63779431423995</v>
      </c>
      <c r="C19" s="15">
        <v>485.29815935744</v>
      </c>
      <c r="D19" s="15">
        <v>800.75376940416004</v>
      </c>
      <c r="E19" s="15">
        <v>1481.3964411417599</v>
      </c>
    </row>
    <row r="20" spans="1:5" x14ac:dyDescent="0.2">
      <c r="A20" s="6">
        <v>10</v>
      </c>
      <c r="B20" s="15">
        <v>363.98017866495996</v>
      </c>
      <c r="C20" s="15">
        <v>509.56700281344001</v>
      </c>
      <c r="D20" s="15">
        <v>840.79080195967992</v>
      </c>
      <c r="E20" s="15">
        <v>1555.4623277107198</v>
      </c>
    </row>
    <row r="21" spans="1:5" x14ac:dyDescent="0.2">
      <c r="A21" s="6">
        <v>11</v>
      </c>
      <c r="B21" s="15">
        <v>382.17525211007995</v>
      </c>
      <c r="C21" s="15">
        <v>535.04272929536</v>
      </c>
      <c r="D21" s="15">
        <v>882.83493346047999</v>
      </c>
      <c r="E21" s="15">
        <v>1633.22757312</v>
      </c>
    </row>
    <row r="22" spans="1:5" x14ac:dyDescent="0.2">
      <c r="A22" s="6">
        <v>12</v>
      </c>
      <c r="B22" s="15">
        <v>401.28860611840003</v>
      </c>
      <c r="C22" s="15">
        <v>561.80404856576001</v>
      </c>
      <c r="D22" s="15">
        <v>926.96487366912004</v>
      </c>
      <c r="E22" s="15">
        <v>1714.8889517760001</v>
      </c>
    </row>
    <row r="23" spans="1:5" x14ac:dyDescent="0.2">
      <c r="A23" s="6">
        <v>13</v>
      </c>
      <c r="B23" s="15">
        <v>421.34647727743993</v>
      </c>
      <c r="C23" s="15">
        <v>589.87719721216001</v>
      </c>
      <c r="D23" s="15">
        <v>973.31180552320006</v>
      </c>
      <c r="E23" s="15">
        <v>1800.6301197913599</v>
      </c>
    </row>
    <row r="24" spans="1:5" x14ac:dyDescent="0.2">
      <c r="A24" s="6">
        <v>14</v>
      </c>
      <c r="B24" s="15">
        <v>442.41445705600006</v>
      </c>
      <c r="C24" s="15">
        <v>619.38023987840006</v>
      </c>
      <c r="D24" s="15">
        <v>1021.9806753728001</v>
      </c>
      <c r="E24" s="15">
        <v>1890.6740881600001</v>
      </c>
    </row>
    <row r="25" spans="1:5" x14ac:dyDescent="0.2">
      <c r="A25" s="6">
        <v>15</v>
      </c>
      <c r="B25" s="15">
        <v>464.53190033535998</v>
      </c>
      <c r="C25" s="15">
        <v>650.35253144576006</v>
      </c>
      <c r="D25" s="15">
        <v>1073.0895478617601</v>
      </c>
      <c r="E25" s="15">
        <v>1985.1913947008002</v>
      </c>
    </row>
    <row r="26" spans="1:5" x14ac:dyDescent="0.2">
      <c r="A26" s="6">
        <v>16</v>
      </c>
      <c r="B26" s="15">
        <v>487.76439858432002</v>
      </c>
      <c r="C26" s="15">
        <v>682.87278167680006</v>
      </c>
      <c r="D26" s="15">
        <v>1126.7302510464001</v>
      </c>
      <c r="E26" s="15">
        <v>2084.4575235827201</v>
      </c>
    </row>
    <row r="27" spans="1:5" x14ac:dyDescent="0.2">
      <c r="A27" s="6">
        <v>17</v>
      </c>
      <c r="B27" s="15">
        <v>512.15130668415998</v>
      </c>
      <c r="C27" s="15">
        <v>717.01970033408008</v>
      </c>
      <c r="D27" s="15">
        <v>1183.0733227456001</v>
      </c>
      <c r="E27" s="15">
        <v>2188.6692492121601</v>
      </c>
    </row>
    <row r="28" spans="1:5" x14ac:dyDescent="0.2">
      <c r="A28" s="6">
        <v>18</v>
      </c>
      <c r="B28" s="15">
        <v>537.75821610368007</v>
      </c>
      <c r="C28" s="15">
        <v>752.85887888640002</v>
      </c>
      <c r="D28" s="15">
        <v>1242.22370930944</v>
      </c>
      <c r="E28" s="15">
        <v>2298.1151740518399</v>
      </c>
    </row>
    <row r="29" spans="1:5" x14ac:dyDescent="0.2">
      <c r="A29" s="6">
        <v>19</v>
      </c>
      <c r="B29" s="15">
        <v>564.65071831168007</v>
      </c>
      <c r="C29" s="15">
        <v>790.50838197760004</v>
      </c>
      <c r="D29" s="15">
        <v>1304.3388302630401</v>
      </c>
      <c r="E29" s="15">
        <v>2413.0314273894401</v>
      </c>
    </row>
    <row r="30" spans="1:5" x14ac:dyDescent="0.2">
      <c r="A30" s="6">
        <v>20</v>
      </c>
      <c r="B30" s="15">
        <v>592.88128648320003</v>
      </c>
      <c r="C30" s="15">
        <v>830.02068278272009</v>
      </c>
      <c r="D30" s="15">
        <v>1369.5498685440002</v>
      </c>
      <c r="E30" s="15">
        <v>2533.6672568064</v>
      </c>
    </row>
    <row r="31" spans="1:5" x14ac:dyDescent="0.2">
      <c r="A31" s="6">
        <v>21</v>
      </c>
      <c r="B31" s="15">
        <v>622.5286303808</v>
      </c>
      <c r="C31" s="15">
        <v>871.52696423936015</v>
      </c>
      <c r="D31" s="15">
        <v>1438.0273619712</v>
      </c>
      <c r="E31" s="15">
        <v>2660.3506196467197</v>
      </c>
    </row>
  </sheetData>
  <sheetProtection selectLockedCells="1" selectUnlockedCells="1"/>
  <mergeCells count="4">
    <mergeCell ref="A3:E3"/>
    <mergeCell ref="A4:E4"/>
    <mergeCell ref="A5:E5"/>
    <mergeCell ref="D7:E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>
      <selection activeCell="G33" sqref="G33"/>
    </sheetView>
  </sheetViews>
  <sheetFormatPr defaultColWidth="9" defaultRowHeight="12.75" x14ac:dyDescent="0.2"/>
  <cols>
    <col min="1" max="2" width="18.7109375" customWidth="1"/>
    <col min="3" max="5" width="16.7109375" customWidth="1"/>
  </cols>
  <sheetData>
    <row r="3" spans="1:7" ht="22.7" customHeight="1" x14ac:dyDescent="0.2">
      <c r="A3" s="71" t="s">
        <v>0</v>
      </c>
      <c r="B3" s="71"/>
      <c r="C3" s="71"/>
      <c r="D3" s="71"/>
      <c r="E3" s="71"/>
    </row>
    <row r="4" spans="1:7" x14ac:dyDescent="0.2">
      <c r="A4" s="72" t="s">
        <v>1</v>
      </c>
      <c r="B4" s="72"/>
      <c r="C4" s="72"/>
      <c r="D4" s="72"/>
      <c r="E4" s="72"/>
    </row>
    <row r="5" spans="1:7" x14ac:dyDescent="0.2">
      <c r="A5" s="72" t="s">
        <v>23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C7" s="3"/>
      <c r="D7" s="74" t="s">
        <v>24</v>
      </c>
      <c r="E7" s="74"/>
    </row>
    <row r="8" spans="1:7" x14ac:dyDescent="0.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7" ht="51" x14ac:dyDescent="0.2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7" x14ac:dyDescent="0.2">
      <c r="A10" s="4" t="s">
        <v>14</v>
      </c>
      <c r="B10" s="4" t="s">
        <v>15</v>
      </c>
      <c r="C10" s="4" t="s">
        <v>15</v>
      </c>
      <c r="D10" s="4" t="s">
        <v>15</v>
      </c>
      <c r="E10" s="4" t="s">
        <v>15</v>
      </c>
    </row>
    <row r="11" spans="1:7" x14ac:dyDescent="0.2">
      <c r="A11" s="6">
        <v>1</v>
      </c>
      <c r="B11" s="8">
        <v>258.08275228735999</v>
      </c>
      <c r="C11" s="8">
        <v>361.31585320230391</v>
      </c>
      <c r="D11" s="8">
        <v>596.18053736384002</v>
      </c>
      <c r="E11" s="8">
        <v>1102.9231715307521</v>
      </c>
      <c r="G11" s="17"/>
    </row>
    <row r="12" spans="1:7" x14ac:dyDescent="0.2">
      <c r="A12" s="6">
        <v>2</v>
      </c>
      <c r="B12" s="8">
        <v>270.99771249408002</v>
      </c>
      <c r="C12" s="8">
        <v>379.38236736857607</v>
      </c>
      <c r="D12" s="8">
        <v>625.97874163967992</v>
      </c>
      <c r="E12" s="8">
        <v>1158.0751021565441</v>
      </c>
    </row>
    <row r="13" spans="1:7" x14ac:dyDescent="0.2">
      <c r="A13" s="6">
        <v>3</v>
      </c>
      <c r="B13" s="8">
        <v>284.53316799564806</v>
      </c>
      <c r="C13" s="8">
        <v>398.35797929241602</v>
      </c>
      <c r="D13" s="8">
        <v>657.29210884480005</v>
      </c>
      <c r="E13" s="8">
        <v>1215.9687561781759</v>
      </c>
    </row>
    <row r="14" spans="1:7" x14ac:dyDescent="0.2">
      <c r="A14" s="6">
        <v>4</v>
      </c>
      <c r="B14" s="8">
        <v>298.76126940774401</v>
      </c>
      <c r="C14" s="8">
        <v>418.27154922009606</v>
      </c>
      <c r="D14" s="8">
        <v>690.13506910233605</v>
      </c>
      <c r="E14" s="8">
        <v>1276.7772950732801</v>
      </c>
    </row>
    <row r="15" spans="1:7" x14ac:dyDescent="0.2">
      <c r="A15" s="6">
        <v>5</v>
      </c>
      <c r="B15" s="8">
        <v>313.69644685350397</v>
      </c>
      <c r="C15" s="8">
        <v>439.18079764416007</v>
      </c>
      <c r="D15" s="8">
        <v>724.65192364364805</v>
      </c>
      <c r="E15" s="8">
        <v>1340.6017297038081</v>
      </c>
    </row>
    <row r="16" spans="1:7" x14ac:dyDescent="0.2">
      <c r="A16" s="6">
        <v>6</v>
      </c>
      <c r="B16" s="8">
        <v>329.381990702336</v>
      </c>
      <c r="C16" s="8">
        <v>461.14344505715206</v>
      </c>
      <c r="D16" s="8">
        <v>760.885962838144</v>
      </c>
      <c r="E16" s="8">
        <v>1407.6440817936641</v>
      </c>
    </row>
    <row r="17" spans="1:5" x14ac:dyDescent="0.2">
      <c r="A17" s="6">
        <v>7</v>
      </c>
      <c r="B17" s="8">
        <v>345.86119132364803</v>
      </c>
      <c r="C17" s="8">
        <v>484.20278182848006</v>
      </c>
      <c r="D17" s="8">
        <v>798.93819754777587</v>
      </c>
      <c r="E17" s="8">
        <v>1478.0197923279359</v>
      </c>
    </row>
    <row r="18" spans="1:5" x14ac:dyDescent="0.2">
      <c r="A18" s="6">
        <v>8</v>
      </c>
      <c r="B18" s="8">
        <v>363.16290896371197</v>
      </c>
      <c r="C18" s="8">
        <v>508.41652845068802</v>
      </c>
      <c r="D18" s="8">
        <v>838.88077838822414</v>
      </c>
      <c r="E18" s="8">
        <v>1551.9308830305281</v>
      </c>
    </row>
    <row r="19" spans="1:5" x14ac:dyDescent="0.2">
      <c r="A19" s="6">
        <v>9</v>
      </c>
      <c r="B19" s="8">
        <v>381.30157374566397</v>
      </c>
      <c r="C19" s="8">
        <v>533.82797529318395</v>
      </c>
      <c r="D19" s="8">
        <v>880.82914634457609</v>
      </c>
      <c r="E19" s="8">
        <v>1629.5360852559359</v>
      </c>
    </row>
    <row r="20" spans="1:5" x14ac:dyDescent="0.2">
      <c r="A20" s="6">
        <v>10</v>
      </c>
      <c r="B20" s="8">
        <v>400.37819653145596</v>
      </c>
      <c r="C20" s="8">
        <v>560.52370309478397</v>
      </c>
      <c r="D20" s="8">
        <v>924.86988215564793</v>
      </c>
      <c r="E20" s="8">
        <v>1711.0085604817918</v>
      </c>
    </row>
    <row r="21" spans="1:5" x14ac:dyDescent="0.2">
      <c r="A21" s="6">
        <v>11</v>
      </c>
      <c r="B21" s="8">
        <v>420.39277732108792</v>
      </c>
      <c r="C21" s="8">
        <v>588.547002224896</v>
      </c>
      <c r="D21" s="8">
        <v>971.11842680652796</v>
      </c>
      <c r="E21" s="8">
        <v>1796.550330432</v>
      </c>
    </row>
    <row r="22" spans="1:5" x14ac:dyDescent="0.2">
      <c r="A22" s="6">
        <v>12</v>
      </c>
      <c r="B22" s="8">
        <v>441.41746673024005</v>
      </c>
      <c r="C22" s="8">
        <v>617.98445342233606</v>
      </c>
      <c r="D22" s="8">
        <v>1019.6613610360321</v>
      </c>
      <c r="E22" s="8">
        <v>1886.3778469536001</v>
      </c>
    </row>
    <row r="23" spans="1:5" x14ac:dyDescent="0.2">
      <c r="A23" s="6">
        <v>13</v>
      </c>
      <c r="B23" s="8">
        <v>463.48112500518391</v>
      </c>
      <c r="C23" s="8">
        <v>648.86491693337598</v>
      </c>
      <c r="D23" s="8">
        <v>1070.6429860755202</v>
      </c>
      <c r="E23" s="8">
        <v>1980.6931317704959</v>
      </c>
    </row>
    <row r="24" spans="1:5" x14ac:dyDescent="0.2">
      <c r="A24" s="6">
        <v>14</v>
      </c>
      <c r="B24" s="8">
        <v>486.65590276160009</v>
      </c>
      <c r="C24" s="8">
        <v>681.31826386624004</v>
      </c>
      <c r="D24" s="8">
        <v>1124.17874291008</v>
      </c>
      <c r="E24" s="8">
        <v>2079.7414969760002</v>
      </c>
    </row>
    <row r="25" spans="1:5" x14ac:dyDescent="0.2">
      <c r="A25" s="6">
        <v>15</v>
      </c>
      <c r="B25" s="8">
        <v>510.98509036889595</v>
      </c>
      <c r="C25" s="8">
        <v>715.38778459033608</v>
      </c>
      <c r="D25" s="8">
        <v>1180.3985026479361</v>
      </c>
      <c r="E25" s="8">
        <v>2183.7105341708802</v>
      </c>
    </row>
    <row r="26" spans="1:5" x14ac:dyDescent="0.2">
      <c r="A26" s="6">
        <v>16</v>
      </c>
      <c r="B26" s="8">
        <v>536.54083844275203</v>
      </c>
      <c r="C26" s="8">
        <v>751.16005984448009</v>
      </c>
      <c r="D26" s="8">
        <v>1239.40327615104</v>
      </c>
      <c r="E26" s="8">
        <v>2292.903275940992</v>
      </c>
    </row>
    <row r="27" spans="1:5" x14ac:dyDescent="0.2">
      <c r="A27" s="6">
        <v>17</v>
      </c>
      <c r="B27" s="8">
        <v>563.36643735257599</v>
      </c>
      <c r="C27" s="8">
        <v>788.72167036748806</v>
      </c>
      <c r="D27" s="8">
        <v>1301.38065502016</v>
      </c>
      <c r="E27" s="8">
        <v>2407.5361741333763</v>
      </c>
    </row>
    <row r="28" spans="1:5" x14ac:dyDescent="0.2">
      <c r="A28" s="6">
        <v>18</v>
      </c>
      <c r="B28" s="8">
        <v>591.53403771404805</v>
      </c>
      <c r="C28" s="8">
        <v>828.14476677504001</v>
      </c>
      <c r="D28" s="8">
        <v>1366.4460802403839</v>
      </c>
      <c r="E28" s="8">
        <v>2527.9266914570239</v>
      </c>
    </row>
    <row r="29" spans="1:5" x14ac:dyDescent="0.2">
      <c r="A29" s="6">
        <v>19</v>
      </c>
      <c r="B29" s="8">
        <v>621.11579014284803</v>
      </c>
      <c r="C29" s="8">
        <v>869.55922017536</v>
      </c>
      <c r="D29" s="8">
        <v>1434.7727132893442</v>
      </c>
      <c r="E29" s="8">
        <v>2654.3345701283843</v>
      </c>
    </row>
    <row r="30" spans="1:5" x14ac:dyDescent="0.2">
      <c r="A30" s="6">
        <v>20</v>
      </c>
      <c r="B30" s="8">
        <v>652.16941513152005</v>
      </c>
      <c r="C30" s="8">
        <v>913.02275106099205</v>
      </c>
      <c r="D30" s="8">
        <v>1506.5048553984002</v>
      </c>
      <c r="E30" s="8">
        <v>2787.0339824870398</v>
      </c>
    </row>
    <row r="31" spans="1:5" x14ac:dyDescent="0.2">
      <c r="A31" s="6">
        <v>21</v>
      </c>
      <c r="B31" s="8">
        <v>684.78149341888002</v>
      </c>
      <c r="C31" s="8">
        <v>958.6796606632962</v>
      </c>
      <c r="D31" s="8">
        <v>1581.8300981683201</v>
      </c>
      <c r="E31" s="8">
        <v>2926.3856816113916</v>
      </c>
    </row>
    <row r="33" spans="1:5" x14ac:dyDescent="0.2">
      <c r="A33" s="18" t="s">
        <v>25</v>
      </c>
      <c r="B33" s="18"/>
    </row>
    <row r="34" spans="1:5" x14ac:dyDescent="0.2">
      <c r="A34" s="18" t="s">
        <v>26</v>
      </c>
      <c r="B34" s="19"/>
      <c r="C34" s="20"/>
      <c r="D34" s="20"/>
      <c r="E34" s="20"/>
    </row>
  </sheetData>
  <sheetProtection selectLockedCells="1" selectUnlockedCells="1"/>
  <mergeCells count="4">
    <mergeCell ref="A3:E3"/>
    <mergeCell ref="A4:E4"/>
    <mergeCell ref="A5:E5"/>
    <mergeCell ref="D7:E7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B11" sqref="B11"/>
    </sheetView>
  </sheetViews>
  <sheetFormatPr defaultColWidth="9" defaultRowHeight="12.75" x14ac:dyDescent="0.2"/>
  <cols>
    <col min="1" max="1" width="19.140625" customWidth="1"/>
    <col min="2" max="5" width="16.7109375" customWidth="1"/>
    <col min="6" max="6" width="9" customWidth="1"/>
    <col min="7" max="7" width="9.28515625" customWidth="1"/>
  </cols>
  <sheetData>
    <row r="3" spans="1:7" ht="22.7" customHeight="1" x14ac:dyDescent="0.2">
      <c r="A3" s="71" t="s">
        <v>0</v>
      </c>
      <c r="B3" s="71"/>
      <c r="C3" s="71"/>
      <c r="D3" s="71"/>
      <c r="E3" s="71"/>
    </row>
    <row r="4" spans="1:7" ht="15.75" customHeight="1" x14ac:dyDescent="0.2">
      <c r="A4" s="72" t="s">
        <v>1</v>
      </c>
      <c r="B4" s="72"/>
      <c r="C4" s="72"/>
      <c r="D4" s="72"/>
      <c r="E4" s="72"/>
    </row>
    <row r="5" spans="1:7" x14ac:dyDescent="0.2">
      <c r="A5" s="72" t="s">
        <v>27</v>
      </c>
      <c r="B5" s="72"/>
      <c r="C5" s="72"/>
      <c r="D5" s="72"/>
      <c r="E5" s="72"/>
    </row>
    <row r="6" spans="1:7" x14ac:dyDescent="0.2">
      <c r="A6" s="2"/>
      <c r="B6" s="2"/>
      <c r="C6" s="2"/>
      <c r="D6" s="2"/>
      <c r="E6" s="2"/>
    </row>
    <row r="7" spans="1:7" x14ac:dyDescent="0.2">
      <c r="A7" s="3"/>
      <c r="B7" s="3"/>
      <c r="C7" s="3"/>
      <c r="D7" s="73" t="s">
        <v>28</v>
      </c>
      <c r="E7" s="73"/>
    </row>
    <row r="8" spans="1:7" x14ac:dyDescent="0.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7" ht="51" x14ac:dyDescent="0.2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7" x14ac:dyDescent="0.2">
      <c r="A10" s="4" t="s">
        <v>14</v>
      </c>
      <c r="B10" s="4" t="s">
        <v>15</v>
      </c>
      <c r="C10" s="4" t="s">
        <v>15</v>
      </c>
      <c r="D10" s="4" t="s">
        <v>15</v>
      </c>
      <c r="E10" s="4" t="s">
        <v>15</v>
      </c>
    </row>
    <row r="11" spans="1:7" x14ac:dyDescent="0.2">
      <c r="A11" s="6">
        <v>1</v>
      </c>
      <c r="B11" s="21">
        <v>272.48846227867267</v>
      </c>
      <c r="C11" s="21">
        <v>381.48384719014166</v>
      </c>
      <c r="D11" s="21">
        <v>629.45825099487615</v>
      </c>
      <c r="E11" s="22">
        <v>1164.4863376507415</v>
      </c>
      <c r="G11" s="23"/>
    </row>
    <row r="12" spans="1:7" x14ac:dyDescent="0.2">
      <c r="A12" s="6">
        <v>2</v>
      </c>
      <c r="B12" s="21">
        <v>286.12431208238593</v>
      </c>
      <c r="C12" s="21">
        <v>400.55880132896749</v>
      </c>
      <c r="D12" s="21">
        <v>660.91973685484027</v>
      </c>
      <c r="E12" s="21">
        <v>1222.7167487678275</v>
      </c>
    </row>
    <row r="13" spans="1:7" x14ac:dyDescent="0.2">
      <c r="A13" s="6">
        <v>3</v>
      </c>
      <c r="B13" s="21">
        <v>300.41529210013238</v>
      </c>
      <c r="C13" s="21">
        <v>420.59359740928363</v>
      </c>
      <c r="D13" s="21">
        <v>693.98095928395526</v>
      </c>
      <c r="E13" s="21">
        <v>1283.8419212957576</v>
      </c>
    </row>
    <row r="14" spans="1:7" x14ac:dyDescent="0.2">
      <c r="A14" s="6">
        <v>4</v>
      </c>
      <c r="B14" s="21">
        <v>315.43758026377628</v>
      </c>
      <c r="C14" s="21">
        <v>441.61870660383596</v>
      </c>
      <c r="D14" s="21">
        <v>728.6571538685937</v>
      </c>
      <c r="E14" s="21">
        <v>1348.0446822710069</v>
      </c>
    </row>
    <row r="15" spans="1:7" x14ac:dyDescent="0.2">
      <c r="A15" s="6">
        <v>5</v>
      </c>
      <c r="B15" s="21">
        <v>331.2064121596905</v>
      </c>
      <c r="C15" s="21">
        <v>463.69507125811589</v>
      </c>
      <c r="D15" s="21">
        <v>765.10067647248445</v>
      </c>
      <c r="E15" s="21">
        <v>1415.4316807981843</v>
      </c>
    </row>
    <row r="16" spans="1:7" x14ac:dyDescent="0.2">
      <c r="A16" s="6">
        <v>6</v>
      </c>
      <c r="B16" s="21">
        <v>347.7674945469937</v>
      </c>
      <c r="C16" s="21">
        <v>486.88363371761488</v>
      </c>
      <c r="D16" s="21">
        <v>803.3572338547458</v>
      </c>
      <c r="E16" s="21">
        <v>1486.2162150865106</v>
      </c>
    </row>
    <row r="17" spans="1:5" x14ac:dyDescent="0.2">
      <c r="A17" s="6">
        <v>7</v>
      </c>
      <c r="B17" s="21">
        <v>365.16653418480439</v>
      </c>
      <c r="C17" s="21">
        <v>511.23010074145157</v>
      </c>
      <c r="D17" s="21">
        <v>843.53347511998811</v>
      </c>
      <c r="E17" s="21">
        <v>1560.520169826968</v>
      </c>
    </row>
    <row r="18" spans="1:5" x14ac:dyDescent="0.2">
      <c r="A18" s="6">
        <v>8</v>
      </c>
      <c r="B18" s="21">
        <v>383.43400224586827</v>
      </c>
      <c r="C18" s="21">
        <v>536.79541467511729</v>
      </c>
      <c r="D18" s="21">
        <v>885.70557820007593</v>
      </c>
      <c r="E18" s="21">
        <v>1638.5568432287778</v>
      </c>
    </row>
    <row r="19" spans="1:5" x14ac:dyDescent="0.2">
      <c r="A19" s="6">
        <v>9</v>
      </c>
      <c r="B19" s="21">
        <v>402.58513431655831</v>
      </c>
      <c r="C19" s="21">
        <v>563.62528227773078</v>
      </c>
      <c r="D19" s="21">
        <v>929.99542778599152</v>
      </c>
      <c r="E19" s="21">
        <v>1720.4938267420398</v>
      </c>
    </row>
    <row r="20" spans="1:5" x14ac:dyDescent="0.2">
      <c r="A20" s="6">
        <v>10</v>
      </c>
      <c r="B20" s="21">
        <v>422.72657950148448</v>
      </c>
      <c r="C20" s="21">
        <v>591.81111706752927</v>
      </c>
      <c r="D20" s="21">
        <v>976.49443739597223</v>
      </c>
      <c r="E20" s="21">
        <v>1806.5139474032301</v>
      </c>
    </row>
    <row r="21" spans="1:5" x14ac:dyDescent="0.2">
      <c r="A21" s="6">
        <v>11</v>
      </c>
      <c r="B21" s="21">
        <v>443.85833780064684</v>
      </c>
      <c r="C21" s="21">
        <v>621.39862580363115</v>
      </c>
      <c r="D21" s="21">
        <v>1025.3244917210016</v>
      </c>
      <c r="E21" s="21">
        <v>1896.830503421568</v>
      </c>
    </row>
    <row r="22" spans="1:5" x14ac:dyDescent="0.2">
      <c r="A22" s="6">
        <v>12</v>
      </c>
      <c r="B22" s="21">
        <v>466.05658714590982</v>
      </c>
      <c r="C22" s="21">
        <v>652.47922200427365</v>
      </c>
      <c r="D22" s="21">
        <v>1076.577004279316</v>
      </c>
      <c r="E22" s="21">
        <v>1991.6720285926465</v>
      </c>
    </row>
    <row r="23" spans="1:5" x14ac:dyDescent="0.2">
      <c r="A23" s="6">
        <v>13</v>
      </c>
      <c r="B23" s="21">
        <v>489.35179871001873</v>
      </c>
      <c r="C23" s="21">
        <v>685.0833768422026</v>
      </c>
      <c r="D23" s="21">
        <v>1130.4043309346446</v>
      </c>
      <c r="E23" s="21">
        <v>2091.2518211256856</v>
      </c>
    </row>
    <row r="24" spans="1:5" x14ac:dyDescent="0.2">
      <c r="A24" s="6">
        <v>14</v>
      </c>
      <c r="B24" s="21">
        <v>513.82015042483852</v>
      </c>
      <c r="C24" s="21">
        <v>719.34821059477383</v>
      </c>
      <c r="D24" s="21">
        <v>1186.92835637797</v>
      </c>
      <c r="E24" s="21">
        <v>2195.828885989024</v>
      </c>
    </row>
    <row r="25" spans="1:5" x14ac:dyDescent="0.2">
      <c r="A25" s="6">
        <v>15</v>
      </c>
      <c r="B25" s="21">
        <v>539.50734904948706</v>
      </c>
      <c r="C25" s="21">
        <v>755.31943002110575</v>
      </c>
      <c r="D25" s="21">
        <v>1246.2862008866482</v>
      </c>
      <c r="E25" s="21">
        <v>2305.6012858055092</v>
      </c>
    </row>
    <row r="26" spans="1:5" x14ac:dyDescent="0.2">
      <c r="A26" s="6">
        <v>16</v>
      </c>
      <c r="B26" s="21">
        <v>566.48957251582931</v>
      </c>
      <c r="C26" s="21">
        <v>793.08844863943557</v>
      </c>
      <c r="D26" s="21">
        <v>1308.5845135652892</v>
      </c>
      <c r="E26" s="21">
        <v>2420.8889678889714</v>
      </c>
    </row>
    <row r="27" spans="1:5" x14ac:dyDescent="0.2">
      <c r="A27" s="6">
        <v>17</v>
      </c>
      <c r="B27" s="21">
        <v>594.81252758298342</v>
      </c>
      <c r="C27" s="21">
        <v>832.74667996800065</v>
      </c>
      <c r="D27" s="21">
        <v>1374.02135703674</v>
      </c>
      <c r="E27" s="21">
        <v>2541.9204660350028</v>
      </c>
    </row>
    <row r="28" spans="1:5" x14ac:dyDescent="0.2">
      <c r="A28" s="6">
        <v>18</v>
      </c>
      <c r="B28" s="21">
        <v>624.55239218281406</v>
      </c>
      <c r="C28" s="21">
        <v>874.37030193866497</v>
      </c>
      <c r="D28" s="21">
        <v>1442.7186159919836</v>
      </c>
      <c r="E28" s="21">
        <v>2669.0309631438067</v>
      </c>
    </row>
    <row r="29" spans="1:5" x14ac:dyDescent="0.2">
      <c r="A29" s="6">
        <v>19</v>
      </c>
      <c r="B29" s="21">
        <v>655.78534424718521</v>
      </c>
      <c r="C29" s="21">
        <v>918.09643482878471</v>
      </c>
      <c r="D29" s="21">
        <v>1514.8591174674948</v>
      </c>
      <c r="E29" s="21">
        <v>2802.4946997700958</v>
      </c>
    </row>
    <row r="30" spans="1:5" x14ac:dyDescent="0.2">
      <c r="A30" s="6">
        <v>20</v>
      </c>
      <c r="B30" s="21">
        <v>688.5723261215885</v>
      </c>
      <c r="C30" s="21">
        <v>963.98602098385118</v>
      </c>
      <c r="D30" s="21">
        <v>1590.5952173270018</v>
      </c>
      <c r="E30" s="21">
        <v>2942.6011520549532</v>
      </c>
    </row>
    <row r="31" spans="1:5" x14ac:dyDescent="0.2">
      <c r="A31" s="6">
        <v>21</v>
      </c>
      <c r="B31" s="21">
        <v>723.00475132426118</v>
      </c>
      <c r="C31" s="21">
        <v>1012.1914162675929</v>
      </c>
      <c r="D31" s="21">
        <v>1670.1249781933516</v>
      </c>
      <c r="E31" s="21">
        <v>3089.7312096577002</v>
      </c>
    </row>
  </sheetData>
  <sheetProtection selectLockedCells="1" selectUnlockedCells="1"/>
  <mergeCells count="4">
    <mergeCell ref="A3:E3"/>
    <mergeCell ref="A4:E4"/>
    <mergeCell ref="A5:E5"/>
    <mergeCell ref="D7:E7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1"/>
  <sheetViews>
    <sheetView topLeftCell="A10" workbookViewId="0">
      <selection activeCell="B11" sqref="B11"/>
    </sheetView>
  </sheetViews>
  <sheetFormatPr defaultColWidth="9" defaultRowHeight="12.75" x14ac:dyDescent="0.2"/>
  <cols>
    <col min="1" max="1" width="16.5703125" customWidth="1"/>
    <col min="2" max="5" width="15.7109375" customWidth="1"/>
    <col min="6" max="6" width="17.7109375" customWidth="1"/>
    <col min="7" max="7" width="12" customWidth="1"/>
    <col min="8" max="8" width="10.7109375" customWidth="1"/>
  </cols>
  <sheetData>
    <row r="3" spans="1:14" ht="22.7" customHeight="1" x14ac:dyDescent="0.2">
      <c r="A3" s="71" t="s">
        <v>29</v>
      </c>
      <c r="B3" s="71"/>
      <c r="C3" s="71"/>
      <c r="D3" s="71"/>
      <c r="E3" s="71"/>
      <c r="F3" t="s">
        <v>30</v>
      </c>
    </row>
    <row r="4" spans="1:14" x14ac:dyDescent="0.2">
      <c r="A4" s="72" t="s">
        <v>1</v>
      </c>
      <c r="B4" s="72"/>
      <c r="C4" s="72"/>
      <c r="D4" s="72"/>
      <c r="E4" s="72"/>
    </row>
    <row r="5" spans="1:14" x14ac:dyDescent="0.2">
      <c r="A5" s="72" t="s">
        <v>31</v>
      </c>
      <c r="B5" s="72"/>
      <c r="C5" s="72"/>
      <c r="D5" s="72"/>
      <c r="E5" s="72"/>
    </row>
    <row r="6" spans="1:14" x14ac:dyDescent="0.2">
      <c r="A6" s="2"/>
      <c r="B6" s="2"/>
      <c r="C6" s="2"/>
      <c r="D6" s="2"/>
      <c r="E6" s="2"/>
    </row>
    <row r="7" spans="1:14" x14ac:dyDescent="0.2">
      <c r="A7" s="3"/>
      <c r="B7" s="3"/>
      <c r="C7" s="74" t="s">
        <v>32</v>
      </c>
      <c r="D7" s="74"/>
      <c r="E7" s="74"/>
    </row>
    <row r="8" spans="1:14" x14ac:dyDescent="0.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14" ht="51" x14ac:dyDescent="0.2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</row>
    <row r="10" spans="1:14" x14ac:dyDescent="0.2">
      <c r="A10" s="4" t="s">
        <v>14</v>
      </c>
      <c r="B10" s="4" t="s">
        <v>15</v>
      </c>
      <c r="C10" s="4" t="s">
        <v>15</v>
      </c>
      <c r="D10" s="4" t="s">
        <v>15</v>
      </c>
      <c r="E10" s="4" t="s">
        <v>15</v>
      </c>
    </row>
    <row r="11" spans="1:14" x14ac:dyDescent="0.2">
      <c r="A11" s="6">
        <v>1</v>
      </c>
      <c r="B11" s="8">
        <v>272.84508571819697</v>
      </c>
      <c r="C11" s="8">
        <v>381.98312000547571</v>
      </c>
      <c r="D11" s="8">
        <v>630.28206410105167</v>
      </c>
      <c r="E11" s="8">
        <v>1166.0103769423113</v>
      </c>
      <c r="J11" s="24"/>
      <c r="K11" s="25"/>
      <c r="L11" s="25"/>
      <c r="M11" s="25"/>
      <c r="N11" s="25"/>
    </row>
    <row r="12" spans="1:14" x14ac:dyDescent="0.2">
      <c r="A12" s="6">
        <v>2</v>
      </c>
      <c r="B12" s="8">
        <v>286.49878164874139</v>
      </c>
      <c r="C12" s="8">
        <v>401.08303878205862</v>
      </c>
      <c r="D12" s="8">
        <v>661.78472566146957</v>
      </c>
      <c r="E12" s="8">
        <v>1224.3169979998984</v>
      </c>
      <c r="J12" s="24"/>
      <c r="K12" s="25"/>
      <c r="L12" s="25"/>
      <c r="M12" s="25"/>
      <c r="N12" s="25"/>
    </row>
    <row r="13" spans="1:14" x14ac:dyDescent="0.2">
      <c r="A13" s="6">
        <v>3</v>
      </c>
      <c r="B13" s="8">
        <v>300.80846520499915</v>
      </c>
      <c r="C13" s="8">
        <v>421.14405570794224</v>
      </c>
      <c r="D13" s="8">
        <v>694.88921747072266</v>
      </c>
      <c r="E13" s="8">
        <v>1285.5221690315675</v>
      </c>
      <c r="J13" s="24"/>
      <c r="K13" s="25"/>
      <c r="L13" s="25"/>
      <c r="M13" s="25"/>
      <c r="N13" s="25"/>
    </row>
    <row r="14" spans="1:14" x14ac:dyDescent="0.2">
      <c r="A14" s="6">
        <v>4</v>
      </c>
      <c r="B14" s="8">
        <v>315.85041401786697</v>
      </c>
      <c r="C14" s="8">
        <v>442.19668183548555</v>
      </c>
      <c r="D14" s="8">
        <v>729.61079505498969</v>
      </c>
      <c r="E14" s="8">
        <v>1349.8089563514718</v>
      </c>
      <c r="J14" s="24"/>
      <c r="K14" s="25"/>
      <c r="L14" s="25"/>
      <c r="M14" s="25"/>
      <c r="N14" s="25"/>
    </row>
    <row r="15" spans="1:14" x14ac:dyDescent="0.2">
      <c r="A15" s="6">
        <v>5</v>
      </c>
      <c r="B15" s="8">
        <v>331.63988361352438</v>
      </c>
      <c r="C15" s="8">
        <v>464.30193926940603</v>
      </c>
      <c r="D15" s="8">
        <v>766.10201367606476</v>
      </c>
      <c r="E15" s="8">
        <v>1417.2841486428661</v>
      </c>
      <c r="J15" s="24"/>
      <c r="K15" s="25"/>
      <c r="L15" s="25"/>
      <c r="M15" s="25"/>
      <c r="N15" s="25"/>
    </row>
    <row r="16" spans="1:14" x14ac:dyDescent="0.2">
      <c r="A16" s="6">
        <v>6</v>
      </c>
      <c r="B16" s="8">
        <v>348.22264057050961</v>
      </c>
      <c r="C16" s="8">
        <v>487.52085011442114</v>
      </c>
      <c r="D16" s="8">
        <v>804.4086399124858</v>
      </c>
      <c r="E16" s="8">
        <v>1488.1613232722616</v>
      </c>
      <c r="J16" s="24"/>
      <c r="K16" s="25"/>
      <c r="L16" s="25"/>
      <c r="M16" s="25"/>
      <c r="N16" s="25"/>
    </row>
    <row r="17" spans="1:14" x14ac:dyDescent="0.2">
      <c r="A17" s="6">
        <v>7</v>
      </c>
      <c r="B17" s="8">
        <v>365.64445146736068</v>
      </c>
      <c r="C17" s="8">
        <v>511.89918094906909</v>
      </c>
      <c r="D17" s="8">
        <v>844.6374624475086</v>
      </c>
      <c r="E17" s="8">
        <v>1562.5625244490939</v>
      </c>
      <c r="J17" s="24"/>
      <c r="K17" s="25"/>
      <c r="L17" s="25"/>
      <c r="M17" s="25"/>
      <c r="N17" s="25"/>
    </row>
    <row r="18" spans="1:14" x14ac:dyDescent="0.2">
      <c r="A18" s="6">
        <v>8</v>
      </c>
      <c r="B18" s="8">
        <v>383.93582735643628</v>
      </c>
      <c r="C18" s="8">
        <v>537.49795387806739</v>
      </c>
      <c r="D18" s="8">
        <v>886.86475891203054</v>
      </c>
      <c r="E18" s="8">
        <v>1640.7013295398742</v>
      </c>
      <c r="J18" s="24"/>
      <c r="K18" s="25"/>
      <c r="L18" s="25"/>
      <c r="M18" s="25"/>
      <c r="N18" s="25"/>
    </row>
    <row r="19" spans="1:14" x14ac:dyDescent="0.2">
      <c r="A19" s="6">
        <v>9</v>
      </c>
      <c r="B19" s="8">
        <v>403.11202376391594</v>
      </c>
      <c r="C19" s="8">
        <v>564.3629354799541</v>
      </c>
      <c r="D19" s="8">
        <v>931.21257351548581</v>
      </c>
      <c r="E19" s="8">
        <v>1722.7455493325754</v>
      </c>
      <c r="J19" s="24"/>
      <c r="K19" s="25"/>
      <c r="L19" s="25"/>
      <c r="M19" s="25"/>
      <c r="N19" s="25"/>
    </row>
    <row r="20" spans="1:14" x14ac:dyDescent="0.2">
      <c r="A20" s="6">
        <v>10</v>
      </c>
      <c r="B20" s="8">
        <v>423.27982937305524</v>
      </c>
      <c r="C20" s="8">
        <v>592.58565891180558</v>
      </c>
      <c r="D20" s="8">
        <v>977.77243941495101</v>
      </c>
      <c r="E20" s="8">
        <v>1808.8782501413502</v>
      </c>
      <c r="J20" s="24"/>
      <c r="K20" s="25"/>
      <c r="L20" s="25"/>
      <c r="M20" s="25"/>
      <c r="N20" s="25"/>
    </row>
    <row r="21" spans="1:14" x14ac:dyDescent="0.2">
      <c r="A21" s="6">
        <v>11</v>
      </c>
      <c r="B21" s="8">
        <v>444.43924418385416</v>
      </c>
      <c r="C21" s="8">
        <v>622.21189075216012</v>
      </c>
      <c r="D21" s="8">
        <v>1026.6664008198613</v>
      </c>
      <c r="E21" s="8">
        <v>1899.3130093327104</v>
      </c>
      <c r="J21" s="24"/>
      <c r="K21" s="25"/>
      <c r="L21" s="25"/>
      <c r="M21" s="25"/>
      <c r="N21" s="25"/>
    </row>
    <row r="22" spans="1:14" x14ac:dyDescent="0.2">
      <c r="A22" s="6">
        <v>12</v>
      </c>
      <c r="B22" s="8">
        <v>466.6665458272098</v>
      </c>
      <c r="C22" s="8">
        <v>653.33316415809372</v>
      </c>
      <c r="D22" s="8">
        <v>1077.9859908872932</v>
      </c>
      <c r="E22" s="8">
        <v>1994.2786597993459</v>
      </c>
      <c r="J22" s="24"/>
      <c r="K22" s="25"/>
      <c r="L22" s="25"/>
      <c r="M22" s="25"/>
      <c r="N22" s="25"/>
    </row>
    <row r="23" spans="1:14" x14ac:dyDescent="0.2">
      <c r="A23" s="6">
        <v>13</v>
      </c>
      <c r="B23" s="8">
        <v>489.99224535548041</v>
      </c>
      <c r="C23" s="8">
        <v>685.97999018196504</v>
      </c>
      <c r="D23" s="8">
        <v>1131.88376487904</v>
      </c>
      <c r="E23" s="8">
        <v>2093.9887789077684</v>
      </c>
      <c r="J23" s="24"/>
      <c r="K23" s="25"/>
      <c r="L23" s="25"/>
      <c r="M23" s="25"/>
      <c r="N23" s="25"/>
    </row>
    <row r="24" spans="1:14" x14ac:dyDescent="0.2">
      <c r="A24" s="6">
        <v>14</v>
      </c>
      <c r="B24" s="8">
        <v>514.49262039956363</v>
      </c>
      <c r="C24" s="8">
        <v>720.28966855938893</v>
      </c>
      <c r="D24" s="8">
        <v>1188.4817670045366</v>
      </c>
      <c r="E24" s="8">
        <v>2198.7027106030273</v>
      </c>
      <c r="J24" s="24"/>
      <c r="K24" s="25"/>
      <c r="L24" s="25"/>
      <c r="M24" s="25"/>
      <c r="N24" s="25"/>
    </row>
    <row r="25" spans="1:14" x14ac:dyDescent="0.2">
      <c r="A25" s="6">
        <v>15</v>
      </c>
      <c r="B25" s="8">
        <v>540.21343753799681</v>
      </c>
      <c r="C25" s="8">
        <v>756.30796586890335</v>
      </c>
      <c r="D25" s="8">
        <v>1247.9172969993981</v>
      </c>
      <c r="E25" s="8">
        <v>2308.6187767254546</v>
      </c>
      <c r="J25" s="24"/>
      <c r="K25" s="25"/>
      <c r="L25" s="25"/>
      <c r="M25" s="25"/>
      <c r="N25" s="25"/>
    </row>
    <row r="26" spans="1:14" x14ac:dyDescent="0.2">
      <c r="A26" s="6">
        <v>16</v>
      </c>
      <c r="B26" s="8">
        <v>567.23097440167749</v>
      </c>
      <c r="C26" s="8">
        <v>794.12641526758432</v>
      </c>
      <c r="D26" s="8">
        <v>1310.2971435468794</v>
      </c>
      <c r="E26" s="8">
        <v>2424.0573433248169</v>
      </c>
      <c r="J26" s="24"/>
      <c r="K26" s="25"/>
      <c r="L26" s="25"/>
      <c r="M26" s="25"/>
      <c r="N26" s="25"/>
    </row>
    <row r="27" spans="1:14" x14ac:dyDescent="0.2">
      <c r="A27" s="6">
        <v>17</v>
      </c>
      <c r="B27" s="8">
        <v>595.59099756914338</v>
      </c>
      <c r="C27" s="8">
        <v>833.83654991250842</v>
      </c>
      <c r="D27" s="8">
        <v>1375.8196284873131</v>
      </c>
      <c r="E27" s="8">
        <v>2545.2472432938057</v>
      </c>
      <c r="J27" s="24"/>
      <c r="K27" s="25"/>
      <c r="L27" s="25"/>
      <c r="M27" s="25"/>
      <c r="N27" s="25"/>
    </row>
    <row r="28" spans="1:14" x14ac:dyDescent="0.2">
      <c r="A28" s="6">
        <v>18</v>
      </c>
      <c r="B28" s="8">
        <v>625.36978467129165</v>
      </c>
      <c r="C28" s="8">
        <v>875.51464743457234</v>
      </c>
      <c r="D28" s="8">
        <v>1444.6067960301339</v>
      </c>
      <c r="E28" s="8">
        <v>2672.5240982083656</v>
      </c>
      <c r="J28" s="24"/>
      <c r="K28" s="25"/>
      <c r="L28" s="25"/>
      <c r="M28" s="25"/>
      <c r="N28" s="25"/>
    </row>
    <row r="29" spans="1:14" x14ac:dyDescent="0.2">
      <c r="A29" s="6">
        <v>19</v>
      </c>
      <c r="B29" s="8">
        <v>656.64361333901888</v>
      </c>
      <c r="C29" s="8">
        <v>919.29800756939062</v>
      </c>
      <c r="D29" s="8">
        <v>1516.8417124894947</v>
      </c>
      <c r="E29" s="8">
        <v>2806.1625075397278</v>
      </c>
      <c r="J29" s="24"/>
      <c r="K29" s="25"/>
      <c r="L29" s="25"/>
      <c r="M29" s="25"/>
      <c r="N29" s="25"/>
    </row>
    <row r="30" spans="1:14" x14ac:dyDescent="0.2">
      <c r="A30" s="6">
        <v>20</v>
      </c>
      <c r="B30" s="8">
        <v>689.47350567704302</v>
      </c>
      <c r="C30" s="8">
        <v>965.24765242168075</v>
      </c>
      <c r="D30" s="8">
        <v>1592.6769331271887</v>
      </c>
      <c r="E30" s="8">
        <v>2946.4523262852986</v>
      </c>
      <c r="J30" s="24"/>
      <c r="K30" s="25"/>
      <c r="L30" s="25"/>
      <c r="M30" s="25"/>
      <c r="N30" s="25"/>
    </row>
    <row r="31" spans="1:14" x14ac:dyDescent="0.2">
      <c r="A31" s="6">
        <v>21</v>
      </c>
      <c r="B31" s="8">
        <v>723.95099484243997</v>
      </c>
      <c r="C31" s="8">
        <v>1013.5161372532367</v>
      </c>
      <c r="D31" s="8">
        <v>1672.310779783548</v>
      </c>
      <c r="E31" s="8">
        <v>3093.7749425995635</v>
      </c>
      <c r="J31" s="24"/>
      <c r="K31" s="25"/>
      <c r="L31" s="25"/>
      <c r="M31" s="25"/>
      <c r="N31" s="25"/>
    </row>
  </sheetData>
  <sheetProtection selectLockedCells="1" selectUnlockedCells="1"/>
  <mergeCells count="4">
    <mergeCell ref="A3:E3"/>
    <mergeCell ref="A4:E4"/>
    <mergeCell ref="A5:E5"/>
    <mergeCell ref="C7:E7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Word.Picture.8" shapeId="8193" r:id="rId3">
          <objectPr defaultSize="0" r:id="rId4">
            <anchor moveWithCells="1" sizeWithCells="1">
              <from>
                <xdr:col>1</xdr:col>
                <xdr:colOff>723900</xdr:colOff>
                <xdr:row>0</xdr:row>
                <xdr:rowOff>9525</xdr:rowOff>
              </from>
              <to>
                <xdr:col>3</xdr:col>
                <xdr:colOff>66675</xdr:colOff>
                <xdr:row>2</xdr:row>
                <xdr:rowOff>133350</xdr:rowOff>
              </to>
            </anchor>
          </objectPr>
        </oleObject>
      </mc:Choice>
      <mc:Fallback>
        <oleObject progId="Word.Picture.8" shapeId="8193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4"/>
  <sheetViews>
    <sheetView workbookViewId="0">
      <selection activeCell="K12" sqref="K12"/>
    </sheetView>
  </sheetViews>
  <sheetFormatPr defaultColWidth="9" defaultRowHeight="12.75" x14ac:dyDescent="0.2"/>
  <cols>
    <col min="1" max="1" width="18.140625" customWidth="1"/>
    <col min="2" max="2" width="3" customWidth="1"/>
    <col min="3" max="3" width="14.28515625" customWidth="1"/>
    <col min="4" max="4" width="3.5703125" customWidth="1"/>
    <col min="5" max="5" width="15.140625" customWidth="1"/>
    <col min="6" max="6" width="3" customWidth="1"/>
    <col min="7" max="7" width="15.5703125" customWidth="1"/>
    <col min="8" max="8" width="3.28515625" customWidth="1"/>
    <col min="9" max="9" width="15.28515625" customWidth="1"/>
    <col min="10" max="10" width="3" customWidth="1"/>
    <col min="11" max="11" width="13.85546875" customWidth="1"/>
    <col min="12" max="12" width="3" customWidth="1"/>
    <col min="13" max="13" width="12.5703125" customWidth="1"/>
  </cols>
  <sheetData>
    <row r="2" spans="1:11" x14ac:dyDescent="0.2">
      <c r="K2" s="26" t="s">
        <v>33</v>
      </c>
    </row>
    <row r="3" spans="1:11" ht="37.3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11" ht="18.600000000000001" customHeight="1" x14ac:dyDescent="0.2">
      <c r="A4" s="72" t="s">
        <v>34</v>
      </c>
      <c r="B4" s="72"/>
      <c r="C4" s="72"/>
      <c r="D4" s="72"/>
      <c r="E4" s="72"/>
      <c r="F4" s="72"/>
      <c r="G4" s="72"/>
      <c r="H4" s="72"/>
      <c r="I4" s="72"/>
    </row>
    <row r="5" spans="1:11" x14ac:dyDescent="0.2">
      <c r="A5" s="72" t="s">
        <v>35</v>
      </c>
      <c r="B5" s="72"/>
      <c r="C5" s="72"/>
      <c r="D5" s="72"/>
      <c r="E5" s="72"/>
      <c r="F5" s="72"/>
      <c r="G5" s="72"/>
      <c r="H5" s="72"/>
      <c r="I5" s="7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</row>
    <row r="7" spans="1:11" x14ac:dyDescent="0.2">
      <c r="A7" s="3"/>
      <c r="B7" s="3"/>
      <c r="C7" s="3"/>
      <c r="D7" s="3"/>
      <c r="I7" s="16" t="s">
        <v>36</v>
      </c>
    </row>
    <row r="8" spans="1:11" x14ac:dyDescent="0.2">
      <c r="A8" s="27" t="s">
        <v>4</v>
      </c>
      <c r="B8" s="28"/>
      <c r="C8" s="29" t="s">
        <v>5</v>
      </c>
      <c r="D8" s="28"/>
      <c r="E8" s="29" t="s">
        <v>6</v>
      </c>
      <c r="F8" s="28"/>
      <c r="G8" s="29" t="s">
        <v>7</v>
      </c>
      <c r="H8" s="28"/>
      <c r="I8" s="29" t="s">
        <v>8</v>
      </c>
    </row>
    <row r="9" spans="1:11" ht="51" x14ac:dyDescent="0.2">
      <c r="A9" s="30" t="s">
        <v>9</v>
      </c>
      <c r="B9" s="31"/>
      <c r="C9" s="32" t="s">
        <v>10</v>
      </c>
      <c r="D9" s="31"/>
      <c r="E9" s="32" t="s">
        <v>11</v>
      </c>
      <c r="F9" s="31"/>
      <c r="G9" s="32" t="s">
        <v>37</v>
      </c>
      <c r="H9" s="31"/>
      <c r="I9" s="32" t="s">
        <v>13</v>
      </c>
    </row>
    <row r="10" spans="1:11" x14ac:dyDescent="0.2">
      <c r="A10" s="27" t="s">
        <v>14</v>
      </c>
      <c r="B10" s="33"/>
      <c r="C10" s="34" t="s">
        <v>15</v>
      </c>
      <c r="D10" s="28"/>
      <c r="E10" s="29" t="s">
        <v>15</v>
      </c>
      <c r="F10" s="35"/>
      <c r="G10" s="29" t="s">
        <v>15</v>
      </c>
      <c r="H10" s="35"/>
      <c r="I10" s="29" t="s">
        <v>15</v>
      </c>
    </row>
    <row r="11" spans="1:11" x14ac:dyDescent="0.2">
      <c r="A11" s="36">
        <v>1</v>
      </c>
      <c r="B11" s="37"/>
      <c r="C11" s="38">
        <v>287.63</v>
      </c>
      <c r="D11" s="39"/>
      <c r="E11" s="38">
        <f>'Reaj_ 5_75_'!C11+'Reaj_ 5_75_'!C11*5.42/100</f>
        <v>402.68660510977247</v>
      </c>
      <c r="F11" s="40"/>
      <c r="G11" s="40">
        <f>'Reaj_ 5_75_'!D11+'Reaj_ 5_75_'!D11*5.42/100</f>
        <v>664.44335197532871</v>
      </c>
      <c r="H11" s="39"/>
      <c r="I11" s="38">
        <f>'Reaj_ 5_75_'!E11+'Reaj_ 5_75_'!E11*5.42/100</f>
        <v>1229.2081393725846</v>
      </c>
      <c r="K11" s="41">
        <f>I11*(1+5/100)</f>
        <v>1290.6685463412139</v>
      </c>
    </row>
    <row r="12" spans="1:11" x14ac:dyDescent="0.2">
      <c r="A12" s="36">
        <v>2</v>
      </c>
      <c r="B12" s="37"/>
      <c r="C12" s="38">
        <f>'Reaj_ 5_75_'!B12+'Reaj_ 5_75_'!B12*5.42/100</f>
        <v>302.02701561410316</v>
      </c>
      <c r="D12" s="39"/>
      <c r="E12" s="38">
        <f>'Reaj_ 5_75_'!C12+'Reaj_ 5_75_'!C12*5.42/100</f>
        <v>422.82173948404619</v>
      </c>
      <c r="F12" s="40"/>
      <c r="G12" s="40">
        <f>'Reaj_ 5_75_'!D12+'Reaj_ 5_75_'!D12*5.42/100</f>
        <v>697.65345779232121</v>
      </c>
      <c r="H12" s="39"/>
      <c r="I12" s="38">
        <f>'Reaj_ 5_75_'!E12+'Reaj_ 5_75_'!E12*5.42/100</f>
        <v>1290.6749792914929</v>
      </c>
    </row>
    <row r="13" spans="1:11" x14ac:dyDescent="0.2">
      <c r="A13" s="36">
        <v>3</v>
      </c>
      <c r="B13" s="37"/>
      <c r="C13" s="38">
        <f>'Reaj_ 5_75_'!B13+'Reaj_ 5_75_'!B13*5.42/100</f>
        <v>317.11228401911012</v>
      </c>
      <c r="D13" s="39"/>
      <c r="E13" s="38">
        <f>'Reaj_ 5_75_'!C13+'Reaj_ 5_75_'!C13*5.42/100</f>
        <v>443.97006352731273</v>
      </c>
      <c r="F13" s="40"/>
      <c r="G13" s="40">
        <f>'Reaj_ 5_75_'!D13+'Reaj_ 5_75_'!D13*5.42/100</f>
        <v>732.55221305763587</v>
      </c>
      <c r="H13" s="39"/>
      <c r="I13" s="38">
        <f>'Reaj_ 5_75_'!E13+'Reaj_ 5_75_'!E13*5.42/100</f>
        <v>1355.1974705930784</v>
      </c>
    </row>
    <row r="14" spans="1:11" x14ac:dyDescent="0.2">
      <c r="A14" s="36">
        <v>4</v>
      </c>
      <c r="B14" s="37"/>
      <c r="C14" s="38">
        <f>'Reaj_ 5_75_'!B14+'Reaj_ 5_75_'!B14*5.42/100</f>
        <v>332.96950645763536</v>
      </c>
      <c r="D14" s="39"/>
      <c r="E14" s="38">
        <f>'Reaj_ 5_75_'!C14+'Reaj_ 5_75_'!C14*5.42/100</f>
        <v>466.16374199096884</v>
      </c>
      <c r="F14" s="40"/>
      <c r="G14" s="40">
        <f>'Reaj_ 5_75_'!D14+'Reaj_ 5_75_'!D14*5.42/100</f>
        <v>769.15570014697016</v>
      </c>
      <c r="H14" s="39"/>
      <c r="I14" s="38">
        <f>'Reaj_ 5_75_'!E14+'Reaj_ 5_75_'!E14*5.42/100</f>
        <v>1422.9686017857216</v>
      </c>
    </row>
    <row r="15" spans="1:11" x14ac:dyDescent="0.2">
      <c r="A15" s="36">
        <v>5</v>
      </c>
      <c r="B15" s="37"/>
      <c r="C15" s="38">
        <f>'Reaj_ 5_75_'!B15+'Reaj_ 5_75_'!B15*5.42/100</f>
        <v>349.61476530537738</v>
      </c>
      <c r="D15" s="39"/>
      <c r="E15" s="38">
        <f>'Reaj_ 5_75_'!C15+'Reaj_ 5_75_'!C15*5.42/100</f>
        <v>489.46710437780786</v>
      </c>
      <c r="F15" s="40"/>
      <c r="G15" s="40">
        <f>'Reaj_ 5_75_'!D15+'Reaj_ 5_75_'!D15*5.42/100</f>
        <v>807.62474281730749</v>
      </c>
      <c r="H15" s="39"/>
      <c r="I15" s="38">
        <f>'Reaj_ 5_75_'!E15+'Reaj_ 5_75_'!E15*5.42/100</f>
        <v>1494.1009494993093</v>
      </c>
    </row>
    <row r="16" spans="1:11" x14ac:dyDescent="0.2">
      <c r="A16" s="36">
        <v>6</v>
      </c>
      <c r="B16" s="37"/>
      <c r="C16" s="38">
        <f>'Reaj_ 5_75_'!B16+'Reaj_ 5_75_'!B16*5.42/100</f>
        <v>367.09630768943123</v>
      </c>
      <c r="D16" s="39"/>
      <c r="E16" s="38">
        <f>'Reaj_ 5_75_'!C16+'Reaj_ 5_75_'!C16*5.42/100</f>
        <v>513.94448019062281</v>
      </c>
      <c r="F16" s="40"/>
      <c r="G16" s="40">
        <f>'Reaj_ 5_75_'!D16+'Reaj_ 5_75_'!D16*5.42/100</f>
        <v>848.00758819574253</v>
      </c>
      <c r="H16" s="39"/>
      <c r="I16" s="38">
        <f>'Reaj_ 5_75_'!E16+'Reaj_ 5_75_'!E16*5.42/100</f>
        <v>1568.8196669936183</v>
      </c>
    </row>
    <row r="17" spans="1:9" x14ac:dyDescent="0.2">
      <c r="A17" s="36">
        <v>7</v>
      </c>
      <c r="B17" s="37"/>
      <c r="C17" s="38">
        <f>'Reaj_ 5_75_'!B17+'Reaj_ 5_75_'!B17*5.42/100</f>
        <v>385.46238073689165</v>
      </c>
      <c r="D17" s="39"/>
      <c r="E17" s="38">
        <f>'Reaj_ 5_75_'!C17+'Reaj_ 5_75_'!C17*5.42/100</f>
        <v>539.64411655650861</v>
      </c>
      <c r="F17" s="40"/>
      <c r="G17" s="40">
        <f>'Reaj_ 5_75_'!D17+'Reaj_ 5_75_'!D17*5.42/100</f>
        <v>890.41681291216355</v>
      </c>
      <c r="H17" s="39"/>
      <c r="I17" s="38">
        <f>'Reaj_ 5_75_'!E17+'Reaj_ 5_75_'!E17*5.42/100</f>
        <v>1647.2534132742348</v>
      </c>
    </row>
    <row r="18" spans="1:9" x14ac:dyDescent="0.2">
      <c r="A18" s="36">
        <v>8</v>
      </c>
      <c r="B18" s="37"/>
      <c r="C18" s="38">
        <f>'Reaj_ 5_75_'!B18+'Reaj_ 5_75_'!B18*5.42/100</f>
        <v>404.74514919915509</v>
      </c>
      <c r="D18" s="39"/>
      <c r="E18" s="38">
        <f>'Reaj_ 5_75_'!C18+'Reaj_ 5_75_'!C18*5.42/100</f>
        <v>566.63034297825868</v>
      </c>
      <c r="F18" s="40"/>
      <c r="G18" s="40">
        <f>'Reaj_ 5_75_'!D18+'Reaj_ 5_75_'!D18*5.42/100</f>
        <v>934.93282884506255</v>
      </c>
      <c r="H18" s="39"/>
      <c r="I18" s="38">
        <f>'Reaj_ 5_75_'!E18+'Reaj_ 5_75_'!E18*5.42/100</f>
        <v>1729.6273416009353</v>
      </c>
    </row>
    <row r="19" spans="1:9" x14ac:dyDescent="0.2">
      <c r="A19" s="36">
        <v>9</v>
      </c>
      <c r="B19" s="37"/>
      <c r="C19" s="38">
        <f>'Reaj_ 5_75_'!B19+'Reaj_ 5_75_'!B19*5.42/100</f>
        <v>424.96069545192017</v>
      </c>
      <c r="D19" s="39"/>
      <c r="E19" s="38">
        <f>'Reaj_ 5_75_'!C19+'Reaj_ 5_75_'!C19*5.42/100</f>
        <v>594.95140658296759</v>
      </c>
      <c r="F19" s="40"/>
      <c r="G19" s="40">
        <f>'Reaj_ 5_75_'!D19+'Reaj_ 5_75_'!D19*5.42/100</f>
        <v>981.68429500002514</v>
      </c>
      <c r="H19" s="39"/>
      <c r="I19" s="38">
        <f>'Reaj_ 5_75_'!E19+'Reaj_ 5_75_'!E19*5.42/100</f>
        <v>1816.118358106401</v>
      </c>
    </row>
    <row r="20" spans="1:9" x14ac:dyDescent="0.2">
      <c r="A20" s="36">
        <v>10</v>
      </c>
      <c r="B20" s="37"/>
      <c r="C20" s="38">
        <f>'Reaj_ 5_75_'!B20+'Reaj_ 5_75_'!B20*5.42/100</f>
        <v>446.22159612507483</v>
      </c>
      <c r="D20" s="39"/>
      <c r="E20" s="38">
        <f>'Reaj_ 5_75_'!C20+'Reaj_ 5_75_'!C20*5.42/100</f>
        <v>624.70380162482547</v>
      </c>
      <c r="F20" s="40"/>
      <c r="G20" s="40">
        <f>'Reaj_ 5_75_'!D20+'Reaj_ 5_75_'!D20*5.42/100</f>
        <v>1030.7677056312414</v>
      </c>
      <c r="H20" s="39"/>
      <c r="I20" s="38">
        <f>'Reaj_ 5_75_'!E20+'Reaj_ 5_75_'!E20*5.42/100</f>
        <v>1906.9194512990114</v>
      </c>
    </row>
    <row r="21" spans="1:9" x14ac:dyDescent="0.2">
      <c r="A21" s="36">
        <v>11</v>
      </c>
      <c r="B21" s="37"/>
      <c r="C21" s="38">
        <f>'Reaj_ 5_75_'!B21+'Reaj_ 5_75_'!B21*5.42/100</f>
        <v>468.52785121861905</v>
      </c>
      <c r="D21" s="39"/>
      <c r="E21" s="38">
        <f>'Reaj_ 5_75_'!C21+'Reaj_ 5_75_'!C21*5.42/100</f>
        <v>655.93577523092722</v>
      </c>
      <c r="F21" s="40"/>
      <c r="G21" s="40">
        <f>'Reaj_ 5_75_'!D21+'Reaj_ 5_75_'!D21*5.42/100</f>
        <v>1082.3117197442978</v>
      </c>
      <c r="H21" s="39"/>
      <c r="I21" s="38">
        <f>'Reaj_ 5_75_'!E21+'Reaj_ 5_75_'!E21*5.42/100</f>
        <v>2002.2557744385433</v>
      </c>
    </row>
    <row r="22" spans="1:9" x14ac:dyDescent="0.2">
      <c r="A22" s="36">
        <v>12</v>
      </c>
      <c r="B22" s="37"/>
      <c r="C22" s="38">
        <f>'Reaj_ 5_75_'!B22+'Reaj_ 5_75_'!B22*5.42/100</f>
        <v>491.9598726110446</v>
      </c>
      <c r="D22" s="39"/>
      <c r="E22" s="38">
        <f>'Reaj_ 5_75_'!C22+'Reaj_ 5_75_'!C22*5.42/100</f>
        <v>688.7438216554624</v>
      </c>
      <c r="F22" s="40"/>
      <c r="G22" s="40">
        <f>'Reaj_ 5_75_'!D22+'Reaj_ 5_75_'!D22*5.42/100</f>
        <v>1136.4128315933845</v>
      </c>
      <c r="H22" s="39"/>
      <c r="I22" s="38">
        <f>'Reaj_ 5_75_'!E22+'Reaj_ 5_75_'!E22*5.42/100</f>
        <v>2102.3685631604703</v>
      </c>
    </row>
    <row r="23" spans="1:9" x14ac:dyDescent="0.2">
      <c r="A23" s="36">
        <v>13</v>
      </c>
      <c r="B23" s="37"/>
      <c r="C23" s="38">
        <f>'Reaj_ 5_75_'!B23+'Reaj_ 5_75_'!B23*5.42/100</f>
        <v>516.54982505374744</v>
      </c>
      <c r="D23" s="39"/>
      <c r="E23" s="38">
        <f>'Reaj_ 5_75_'!C23+'Reaj_ 5_75_'!C23*5.42/100</f>
        <v>723.16010564982753</v>
      </c>
      <c r="F23" s="40"/>
      <c r="G23" s="40">
        <f>'Reaj_ 5_75_'!D23+'Reaj_ 5_75_'!D23*5.42/100</f>
        <v>1193.2318649354838</v>
      </c>
      <c r="H23" s="39"/>
      <c r="I23" s="38">
        <f>'Reaj_ 5_75_'!E23+'Reaj_ 5_75_'!E23*5.42/100</f>
        <v>2207.4829707245694</v>
      </c>
    </row>
    <row r="24" spans="1:9" x14ac:dyDescent="0.2">
      <c r="A24" s="36">
        <v>14</v>
      </c>
      <c r="B24" s="37"/>
      <c r="C24" s="38">
        <f>'Reaj_ 5_75_'!B24+'Reaj_ 5_75_'!B24*5.42/100</f>
        <v>542.37812042522</v>
      </c>
      <c r="D24" s="39"/>
      <c r="E24" s="38">
        <f>'Reaj_ 5_75_'!C24+'Reaj_ 5_75_'!C24*5.42/100</f>
        <v>759.32936859530787</v>
      </c>
      <c r="F24" s="40"/>
      <c r="G24" s="40">
        <f>'Reaj_ 5_75_'!D24+'Reaj_ 5_75_'!D24*5.42/100</f>
        <v>1252.8974787761824</v>
      </c>
      <c r="H24" s="39"/>
      <c r="I24" s="38">
        <f>'Reaj_ 5_75_'!E24+'Reaj_ 5_75_'!E24*5.42/100</f>
        <v>2317.8723975177113</v>
      </c>
    </row>
    <row r="25" spans="1:9" x14ac:dyDescent="0.2">
      <c r="A25" s="36">
        <v>15</v>
      </c>
      <c r="B25" s="37"/>
      <c r="C25" s="38">
        <f>'Reaj_ 5_75_'!B25+'Reaj_ 5_75_'!B25*5.42/100</f>
        <v>569.49300585255628</v>
      </c>
      <c r="D25" s="39"/>
      <c r="E25" s="38">
        <f>'Reaj_ 5_75_'!C25+'Reaj_ 5_75_'!C25*5.42/100</f>
        <v>797.29985761899798</v>
      </c>
      <c r="F25" s="40"/>
      <c r="G25" s="40">
        <f>'Reaj_ 5_75_'!D25+'Reaj_ 5_75_'!D25*5.42/100</f>
        <v>1315.5544144967655</v>
      </c>
      <c r="H25" s="39"/>
      <c r="I25" s="38">
        <f>'Reaj_ 5_75_'!E25+'Reaj_ 5_75_'!E25*5.42/100</f>
        <v>2433.7459144239742</v>
      </c>
    </row>
    <row r="26" spans="1:9" x14ac:dyDescent="0.2">
      <c r="A26" s="36">
        <v>16</v>
      </c>
      <c r="B26" s="37"/>
      <c r="C26" s="38">
        <f>'Reaj_ 5_75_'!B26+'Reaj_ 5_75_'!B26*5.42/100</f>
        <v>597.97489321424837</v>
      </c>
      <c r="D26" s="39"/>
      <c r="E26" s="38">
        <f>'Reaj_ 5_75_'!C26+'Reaj_ 5_75_'!C26*5.42/100</f>
        <v>837.16806697508741</v>
      </c>
      <c r="F26" s="40"/>
      <c r="G26" s="40">
        <f>'Reaj_ 5_75_'!D26+'Reaj_ 5_75_'!D26*5.42/100</f>
        <v>1381.3152487271202</v>
      </c>
      <c r="H26" s="39"/>
      <c r="I26" s="38">
        <f>'Reaj_ 5_75_'!E26+'Reaj_ 5_75_'!E26*5.42/100</f>
        <v>2555.4412513330221</v>
      </c>
    </row>
    <row r="27" spans="1:9" x14ac:dyDescent="0.2">
      <c r="A27" s="36">
        <v>17</v>
      </c>
      <c r="B27" s="37"/>
      <c r="C27" s="38">
        <f>'Reaj_ 5_75_'!B27+'Reaj_ 5_75_'!B27*5.42/100</f>
        <v>627.87202963739094</v>
      </c>
      <c r="D27" s="39"/>
      <c r="E27" s="38">
        <f>'Reaj_ 5_75_'!C27+'Reaj_ 5_75_'!C27*5.42/100</f>
        <v>879.03049091776643</v>
      </c>
      <c r="F27" s="40"/>
      <c r="G27" s="40">
        <f>'Reaj_ 5_75_'!D27+'Reaj_ 5_75_'!D27*5.42/100</f>
        <v>1450.3890523513255</v>
      </c>
      <c r="H27" s="39"/>
      <c r="I27" s="38">
        <f>'Reaj_ 5_75_'!E27+'Reaj_ 5_75_'!E27*5.42/100</f>
        <v>2683.1996438803299</v>
      </c>
    </row>
    <row r="28" spans="1:9" x14ac:dyDescent="0.2">
      <c r="A28" s="36">
        <v>18</v>
      </c>
      <c r="B28" s="37"/>
      <c r="C28" s="38">
        <f>'Reaj_ 5_75_'!B28+'Reaj_ 5_75_'!B28*5.42/100</f>
        <v>659.26482700047563</v>
      </c>
      <c r="D28" s="39"/>
      <c r="E28" s="38">
        <f>'Reaj_ 5_75_'!C28+'Reaj_ 5_75_'!C28*5.42/100</f>
        <v>922.9675413255261</v>
      </c>
      <c r="F28" s="40"/>
      <c r="G28" s="40">
        <f>'Reaj_ 5_75_'!D28+'Reaj_ 5_75_'!D28*5.42/100</f>
        <v>1522.9044843749671</v>
      </c>
      <c r="H28" s="39"/>
      <c r="I28" s="38">
        <f>'Reaj_ 5_75_'!E28+'Reaj_ 5_75_'!E28*5.42/100</f>
        <v>2817.3749043312591</v>
      </c>
    </row>
    <row r="29" spans="1:9" x14ac:dyDescent="0.2">
      <c r="A29" s="36">
        <v>19</v>
      </c>
      <c r="B29" s="37"/>
      <c r="C29" s="38">
        <f>'Reaj_ 5_75_'!B29+'Reaj_ 5_75_'!B29*5.42/100</f>
        <v>692.23369718199365</v>
      </c>
      <c r="D29" s="39"/>
      <c r="E29" s="38">
        <f>'Reaj_ 5_75_'!C29+'Reaj_ 5_75_'!C29*5.42/100</f>
        <v>969.12395957965157</v>
      </c>
      <c r="F29" s="40"/>
      <c r="G29" s="40">
        <f>'Reaj_ 5_75_'!D29+'Reaj_ 5_75_'!D29*5.42/100</f>
        <v>1599.0545333064254</v>
      </c>
      <c r="H29" s="39"/>
      <c r="I29" s="38">
        <f>'Reaj_ 5_75_'!E29+'Reaj_ 5_75_'!E29*5.42/100</f>
        <v>2958.2565154483809</v>
      </c>
    </row>
    <row r="30" spans="1:9" x14ac:dyDescent="0.2">
      <c r="A30" s="36">
        <v>20</v>
      </c>
      <c r="B30" s="37"/>
      <c r="C30" s="38">
        <f>'Reaj_ 5_75_'!B30+'Reaj_ 5_75_'!B30*5.42/100</f>
        <v>726.8429696847387</v>
      </c>
      <c r="D30" s="39"/>
      <c r="E30" s="38">
        <f>'Reaj_ 5_75_'!C30+'Reaj_ 5_75_'!C30*5.42/100</f>
        <v>1017.5640751829359</v>
      </c>
      <c r="F30" s="40"/>
      <c r="G30" s="40">
        <f>'Reaj_ 5_75_'!D30+'Reaj_ 5_75_'!D30*5.42/100</f>
        <v>1679.0000229026823</v>
      </c>
      <c r="H30" s="39"/>
      <c r="I30" s="38">
        <f>'Reaj_ 5_75_'!E30+'Reaj_ 5_75_'!E30*5.42/100</f>
        <v>3106.1500423699617</v>
      </c>
    </row>
    <row r="31" spans="1:9" x14ac:dyDescent="0.2">
      <c r="A31" s="36">
        <v>21</v>
      </c>
      <c r="B31" s="42"/>
      <c r="C31" s="43">
        <v>763.19</v>
      </c>
      <c r="D31" s="39"/>
      <c r="E31" s="38">
        <f>'Reaj_ 5_75_'!C31+'Reaj_ 5_75_'!C31*5.42/100</f>
        <v>1068.4487118923621</v>
      </c>
      <c r="F31" s="40"/>
      <c r="G31" s="40">
        <f>'Reaj_ 5_75_'!D31+'Reaj_ 5_75_'!D31*5.42/100</f>
        <v>1762.9500240478164</v>
      </c>
      <c r="H31" s="39"/>
      <c r="I31" s="38">
        <f>'Reaj_ 5_75_'!E31+'Reaj_ 5_75_'!E31*5.42/100</f>
        <v>3261.4575444884599</v>
      </c>
    </row>
    <row r="34" spans="1:13" x14ac:dyDescent="0.2">
      <c r="C34" s="44"/>
      <c r="D34" s="44"/>
      <c r="E34" s="44"/>
      <c r="F34" s="44"/>
      <c r="G34" s="44"/>
      <c r="H34" s="44"/>
      <c r="I34" s="44"/>
    </row>
    <row r="35" spans="1:13" ht="15.75" x14ac:dyDescent="0.25">
      <c r="A35" s="75" t="s">
        <v>38</v>
      </c>
      <c r="B35" s="75"/>
      <c r="C35" s="75"/>
      <c r="D35" s="75"/>
      <c r="E35" s="75"/>
      <c r="F35" s="75"/>
      <c r="G35" s="75"/>
      <c r="H35" s="75"/>
      <c r="I35" s="75"/>
    </row>
    <row r="37" spans="1:13" s="50" customFormat="1" ht="46.35" customHeight="1" x14ac:dyDescent="0.2">
      <c r="A37" s="45" t="s">
        <v>39</v>
      </c>
      <c r="B37" s="45"/>
      <c r="C37" s="46" t="s">
        <v>40</v>
      </c>
      <c r="D37" s="46"/>
      <c r="E37" s="46" t="s">
        <v>41</v>
      </c>
      <c r="F37" s="46"/>
      <c r="G37" s="46" t="s">
        <v>42</v>
      </c>
      <c r="H37" s="46"/>
      <c r="I37" s="47" t="s">
        <v>43</v>
      </c>
      <c r="J37" s="48"/>
      <c r="K37"/>
      <c r="L37" s="49"/>
      <c r="M37"/>
    </row>
    <row r="38" spans="1:13" s="50" customFormat="1" ht="99.95" customHeight="1" x14ac:dyDescent="0.2">
      <c r="A38" s="51" t="s">
        <v>44</v>
      </c>
      <c r="B38" s="52" t="s">
        <v>45</v>
      </c>
      <c r="C38" s="51" t="s">
        <v>46</v>
      </c>
      <c r="D38" s="52" t="s">
        <v>47</v>
      </c>
      <c r="E38" s="53" t="s">
        <v>48</v>
      </c>
      <c r="F38" s="52" t="s">
        <v>49</v>
      </c>
      <c r="G38" s="53" t="s">
        <v>50</v>
      </c>
      <c r="H38" s="52" t="s">
        <v>51</v>
      </c>
      <c r="I38" s="54" t="s">
        <v>52</v>
      </c>
      <c r="J38"/>
      <c r="K38"/>
      <c r="L38"/>
      <c r="M38"/>
    </row>
    <row r="39" spans="1:13" s="50" customFormat="1" ht="19.5" customHeight="1" x14ac:dyDescent="0.2">
      <c r="A39" s="55" t="s">
        <v>53</v>
      </c>
      <c r="B39" s="55"/>
      <c r="C39" s="55" t="s">
        <v>54</v>
      </c>
      <c r="D39" s="55"/>
      <c r="E39" s="55" t="s">
        <v>54</v>
      </c>
      <c r="F39" s="55"/>
      <c r="G39" s="55" t="s">
        <v>55</v>
      </c>
      <c r="H39" s="55"/>
      <c r="I39" s="56" t="s">
        <v>56</v>
      </c>
      <c r="J39" s="49"/>
      <c r="K39"/>
      <c r="L39" s="49"/>
      <c r="M39"/>
    </row>
    <row r="40" spans="1:13" s="60" customFormat="1" x14ac:dyDescent="0.2">
      <c r="A40" s="57" t="s">
        <v>57</v>
      </c>
      <c r="B40" s="57"/>
      <c r="C40" s="57">
        <v>21</v>
      </c>
      <c r="D40" s="57"/>
      <c r="E40" s="57">
        <v>21</v>
      </c>
      <c r="F40" s="57"/>
      <c r="G40" s="57">
        <v>21</v>
      </c>
      <c r="H40" s="57"/>
      <c r="I40" s="58">
        <v>21</v>
      </c>
      <c r="J40" s="59"/>
      <c r="K40"/>
      <c r="L40" s="59"/>
      <c r="M40"/>
    </row>
    <row r="41" spans="1:13" s="50" customFormat="1" ht="19.5" customHeight="1" x14ac:dyDescent="0.2">
      <c r="A41" s="55" t="s">
        <v>58</v>
      </c>
      <c r="B41" s="55"/>
      <c r="C41" s="55" t="s">
        <v>59</v>
      </c>
      <c r="D41" s="55"/>
      <c r="E41" s="55" t="s">
        <v>59</v>
      </c>
      <c r="F41" s="55"/>
      <c r="G41" s="55" t="s">
        <v>59</v>
      </c>
      <c r="H41" s="55"/>
      <c r="I41" s="61" t="s">
        <v>60</v>
      </c>
      <c r="J41" s="49"/>
      <c r="K41"/>
      <c r="L41" s="49"/>
      <c r="M41"/>
    </row>
    <row r="42" spans="1:13" s="50" customFormat="1" ht="19.5" customHeight="1" x14ac:dyDescent="0.2">
      <c r="A42" s="55" t="s">
        <v>61</v>
      </c>
      <c r="B42" s="55"/>
      <c r="C42" s="55" t="s">
        <v>62</v>
      </c>
      <c r="D42" s="55"/>
      <c r="E42" s="55" t="s">
        <v>62</v>
      </c>
      <c r="F42" s="55"/>
      <c r="G42" s="55" t="s">
        <v>62</v>
      </c>
      <c r="H42" s="55"/>
      <c r="I42" s="61" t="s">
        <v>63</v>
      </c>
      <c r="J42" s="49"/>
      <c r="K42"/>
      <c r="L42" s="49"/>
      <c r="M42"/>
    </row>
    <row r="43" spans="1:13" s="50" customFormat="1" ht="19.5" customHeight="1" x14ac:dyDescent="0.2">
      <c r="A43" s="55" t="s">
        <v>64</v>
      </c>
      <c r="B43" s="55"/>
      <c r="C43" s="55" t="s">
        <v>65</v>
      </c>
      <c r="D43" s="55"/>
      <c r="E43" s="55" t="s">
        <v>65</v>
      </c>
      <c r="F43" s="55"/>
      <c r="G43" s="55" t="s">
        <v>65</v>
      </c>
      <c r="H43" s="55"/>
      <c r="I43" s="61" t="s">
        <v>66</v>
      </c>
      <c r="J43" s="49"/>
      <c r="K43"/>
      <c r="L43" s="49"/>
      <c r="M43"/>
    </row>
    <row r="44" spans="1:13" s="50" customFormat="1" ht="20.85" customHeight="1" x14ac:dyDescent="0.2">
      <c r="A44" s="55" t="s">
        <v>67</v>
      </c>
      <c r="B44" s="55"/>
      <c r="C44" s="62" t="s">
        <v>68</v>
      </c>
      <c r="D44" s="62"/>
      <c r="E44" s="55" t="s">
        <v>69</v>
      </c>
      <c r="F44" s="62"/>
      <c r="G44" s="55" t="s">
        <v>70</v>
      </c>
      <c r="H44" s="55"/>
      <c r="I44" s="56" t="s">
        <v>71</v>
      </c>
      <c r="J44" s="49"/>
      <c r="K44"/>
      <c r="L44" s="49"/>
      <c r="M44"/>
    </row>
  </sheetData>
  <sheetProtection selectLockedCells="1" selectUnlockedCells="1"/>
  <mergeCells count="3">
    <mergeCell ref="A4:I4"/>
    <mergeCell ref="A5:I5"/>
    <mergeCell ref="A35:I35"/>
  </mergeCells>
  <pageMargins left="1.1701388888888888" right="0.74791666666666667" top="0.98402777777777772" bottom="0.98402777777777772" header="0.51180555555555551" footer="0.51180555555555551"/>
  <pageSetup paperSize="9" scale="85" firstPageNumber="0" orientation="portrait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Word.Picture.8" shapeId="9217" r:id="rId3">
          <objectPr defaultSize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247650</xdr:colOff>
                <xdr:row>2</xdr:row>
                <xdr:rowOff>304800</xdr:rowOff>
              </to>
            </anchor>
          </objectPr>
        </oleObject>
      </mc:Choice>
      <mc:Fallback>
        <oleObject progId="Word.Picture.8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7</vt:i4>
      </vt:variant>
    </vt:vector>
  </HeadingPairs>
  <TitlesOfParts>
    <vt:vector size="26" baseType="lpstr">
      <vt:lpstr>reaj_ 2_98_ nov_98 a set_01</vt:lpstr>
      <vt:lpstr>reaj_ 2_98_ nov_99</vt:lpstr>
      <vt:lpstr>Reaj_ 6_82_</vt:lpstr>
      <vt:lpstr>Reaj_ 8_16_</vt:lpstr>
      <vt:lpstr>Reaj_ 10_26_</vt:lpstr>
      <vt:lpstr>Reaj_ 10_</vt:lpstr>
      <vt:lpstr>Reaj_ 16_14_</vt:lpstr>
      <vt:lpstr>Reaj_ 5_75_</vt:lpstr>
      <vt:lpstr>Reaj_ 5_42_</vt:lpstr>
      <vt:lpstr>Reaj_2_96_</vt:lpstr>
      <vt:lpstr>Reaj_5_00_08</vt:lpstr>
      <vt:lpstr>Reaj_5_53_09_1</vt:lpstr>
      <vt:lpstr>CANCELADO Reaj_5_49_10</vt:lpstr>
      <vt:lpstr>Reaj_5_26_10</vt:lpstr>
      <vt:lpstr>Reaj_5_70_11</vt:lpstr>
      <vt:lpstr>Reaj_5_02_12</vt:lpstr>
      <vt:lpstr>Reaj_6_38_14</vt:lpstr>
      <vt:lpstr>Reaj_5_00_22</vt:lpstr>
      <vt:lpstr>Modelo_Reaj</vt:lpstr>
      <vt:lpstr>'CANCELADO Reaj_5_49_10'!Area_de_impressao</vt:lpstr>
      <vt:lpstr>'Reaj_ 5_42_'!Area_de_impressao</vt:lpstr>
      <vt:lpstr>Reaj_5_00_22!Area_de_impressao</vt:lpstr>
      <vt:lpstr>Reaj_5_26_10!Area_de_impressao</vt:lpstr>
      <vt:lpstr>Reaj_6_38_14!Area_de_impressao</vt:lpstr>
      <vt:lpstr>Excel_BuiltIn_Print_Area_2</vt:lpstr>
      <vt:lpstr>Excel_BuiltIn_Print_Area_9_1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 Fonseca</cp:lastModifiedBy>
  <dcterms:created xsi:type="dcterms:W3CDTF">2022-05-04T13:45:59Z</dcterms:created>
  <dcterms:modified xsi:type="dcterms:W3CDTF">2022-05-04T13:46:00Z</dcterms:modified>
</cp:coreProperties>
</file>