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140" windowWidth="12240" windowHeight="4050" tabRatio="400" activeTab="2"/>
  </bookViews>
  <sheets>
    <sheet name="PCA 1899" sheetId="1" r:id="rId1"/>
    <sheet name="PCA 1500" sheetId="2" r:id="rId2"/>
    <sheet name="Todas" sheetId="3" r:id="rId3"/>
  </sheets>
  <definedNames>
    <definedName name="_xlnm.Print_Area" localSheetId="0">'PCA 1899'!$B$1:$O$48</definedName>
    <definedName name="_xlnm.Print_Area" localSheetId="2">'Todas'!$A$1:$I$59</definedName>
  </definedNames>
  <calcPr fullCalcOnLoad="1"/>
</workbook>
</file>

<file path=xl/sharedStrings.xml><?xml version="1.0" encoding="utf-8"?>
<sst xmlns="http://schemas.openxmlformats.org/spreadsheetml/2006/main" count="559" uniqueCount="153">
  <si>
    <t>Correios</t>
  </si>
  <si>
    <t>Localyne Transporte Turismo Ltda</t>
  </si>
  <si>
    <t>Totvs</t>
  </si>
  <si>
    <t>Laborar Recursos Humanos Ltda</t>
  </si>
  <si>
    <t>Ministério da Fazenda</t>
  </si>
  <si>
    <t>AÇÃO</t>
  </si>
  <si>
    <t>CONTRATADA</t>
  </si>
  <si>
    <t>Nº CONTRATO</t>
  </si>
  <si>
    <t>OBJETO</t>
  </si>
  <si>
    <t xml:space="preserve">Aracaju Card </t>
  </si>
  <si>
    <t>Aquisição Vales Transporte para funcionários e estagiários</t>
  </si>
  <si>
    <t>Serviços de postagem</t>
  </si>
  <si>
    <t xml:space="preserve"> Pasep/Cofins</t>
  </si>
  <si>
    <t>-</t>
  </si>
  <si>
    <t>Trivale Administração Ltda</t>
  </si>
  <si>
    <t>Fornecimento contínuo de água e prestação de serviços de esgoto</t>
  </si>
  <si>
    <t>Serviços de telefonia móvel</t>
  </si>
  <si>
    <t>TOTAL GERAL</t>
  </si>
  <si>
    <t xml:space="preserve">Energisa </t>
  </si>
  <si>
    <t>Licenças de uso do sistema ERP TOTVS RM em uso na CEHOP</t>
  </si>
  <si>
    <t>ELEMENTO DESPESA</t>
  </si>
  <si>
    <t xml:space="preserve">Serviços de vigilância patrimonial </t>
  </si>
  <si>
    <t>3.3.90</t>
  </si>
  <si>
    <t xml:space="preserve">GreenCard </t>
  </si>
  <si>
    <t>Detran</t>
  </si>
  <si>
    <t>Licenciamento e IPVA</t>
  </si>
  <si>
    <t>Luiz Melo &amp; Cia.</t>
  </si>
  <si>
    <t>0129-Gestão da Administração Geral</t>
  </si>
  <si>
    <t>Conceito Comunicação Integrada</t>
  </si>
  <si>
    <t>06/19-SECOM</t>
  </si>
  <si>
    <t>01/18-CEHOP</t>
  </si>
  <si>
    <t>12/19-SEAD</t>
  </si>
  <si>
    <t>09/19-CEHOP</t>
  </si>
  <si>
    <t>32/19-SEAD</t>
  </si>
  <si>
    <t>0130-Gestão da Tecnologia da Informação</t>
  </si>
  <si>
    <t xml:space="preserve">0131 -  Manutenção de Veículos      </t>
  </si>
  <si>
    <t>TOTAL AÇÃO 0129</t>
  </si>
  <si>
    <t xml:space="preserve"> TOTAL AÇÃO 0130</t>
  </si>
  <si>
    <t xml:space="preserve"> TOTAL AÇÃO 0131</t>
  </si>
  <si>
    <t>Serviço de limpeza,  copa, jardinagem, higienização, portaria, na CEHOP</t>
  </si>
  <si>
    <t xml:space="preserve">Emp. homologada pela TOTVS  para atualização, consult. e implant. de módulos do Sist. RM </t>
  </si>
  <si>
    <t>Software especializado em processam. de dados para a Gestão da Carteira Imobil. do SFH</t>
  </si>
  <si>
    <t>Localiza Rent a Car</t>
  </si>
  <si>
    <t>TIM  Móvel</t>
  </si>
  <si>
    <t>Preserve Segurança</t>
  </si>
  <si>
    <t>22/20-SEAD</t>
  </si>
  <si>
    <t>RH Consultoria</t>
  </si>
  <si>
    <t>Credhip Consultoria Ltda</t>
  </si>
  <si>
    <t>09/16</t>
  </si>
  <si>
    <t>TOTAL AÇÃO 0130</t>
  </si>
  <si>
    <t>Labis &amp; Pahim</t>
  </si>
  <si>
    <t>Prognum</t>
  </si>
  <si>
    <t>TOTAL AÇÃO 0133</t>
  </si>
  <si>
    <t>Sergipetec</t>
  </si>
  <si>
    <t>Rentex</t>
  </si>
  <si>
    <t>Educo</t>
  </si>
  <si>
    <t>CIEE</t>
  </si>
  <si>
    <t>01/22</t>
  </si>
  <si>
    <t>Contratação jovens aprendizes</t>
  </si>
  <si>
    <t>OI S.A.</t>
  </si>
  <si>
    <t>07/20-SEAD</t>
  </si>
  <si>
    <t>06/19</t>
  </si>
  <si>
    <t>47/19-SEPLAG</t>
  </si>
  <si>
    <t>11/20-SEAD</t>
  </si>
  <si>
    <t>30/20-SEAD</t>
  </si>
  <si>
    <t>01/20</t>
  </si>
  <si>
    <t>10/18</t>
  </si>
  <si>
    <t>10/17</t>
  </si>
  <si>
    <t>30/19-SEPLAG</t>
  </si>
  <si>
    <t>21/20-SEPLAG</t>
  </si>
  <si>
    <t>MC Tech</t>
  </si>
  <si>
    <t>02/22-CEHOP</t>
  </si>
  <si>
    <t>Manutenção Arcondicionado</t>
  </si>
  <si>
    <t>03/22</t>
  </si>
  <si>
    <t>ASSEC</t>
  </si>
  <si>
    <t>CS Brasil Frotas</t>
  </si>
  <si>
    <t>65/21-SEAD</t>
  </si>
  <si>
    <t>Laborar</t>
  </si>
  <si>
    <t xml:space="preserve">Serviços técnicos na área da Tecnologia de Informação </t>
  </si>
  <si>
    <t>04/21</t>
  </si>
  <si>
    <t>DESO</t>
  </si>
  <si>
    <t>3.3.90.39</t>
  </si>
  <si>
    <t>3.3.90.40</t>
  </si>
  <si>
    <t>3.3.90.47</t>
  </si>
  <si>
    <t>3.3.90.49</t>
  </si>
  <si>
    <t>Beneficios Folha</t>
  </si>
  <si>
    <t>3.3.90.46</t>
  </si>
  <si>
    <t>Auxilio Transporte</t>
  </si>
  <si>
    <t>3.3.90.08</t>
  </si>
  <si>
    <t>3.3.90.30</t>
  </si>
  <si>
    <t>3.3.91.39</t>
  </si>
  <si>
    <t>3.3.50.41</t>
  </si>
  <si>
    <t>3.3.90.37</t>
  </si>
  <si>
    <t>3.3.90.35</t>
  </si>
  <si>
    <t>TJ</t>
  </si>
  <si>
    <t>Pagamento de custas</t>
  </si>
  <si>
    <t>3.3.91.47</t>
  </si>
  <si>
    <t>Jucese</t>
  </si>
  <si>
    <t>Pagamento de taxas</t>
  </si>
  <si>
    <t>3.3.90.33</t>
  </si>
  <si>
    <t>PLANO DE CONTRATAÇÃO ANUAL   2023 - FR 1899</t>
  </si>
  <si>
    <t>Aquisição de Material de Consumo</t>
  </si>
  <si>
    <t>DATA DA CONTRATAÇÃO</t>
  </si>
  <si>
    <t>RENOVAÇÃO CONTRATUAL</t>
  </si>
  <si>
    <t>02/2023-CEHOP</t>
  </si>
  <si>
    <t>Manutenção preventiva e corretiva para um plotter Xeros Laser 6204 e um plotter HP Designjet 120</t>
  </si>
  <si>
    <t>Fornecimento de energia elétrica</t>
  </si>
  <si>
    <t>Serviços técnicos especializados de implantação, operacionalização e manutenção de uma solução de telefonia fixa</t>
  </si>
  <si>
    <t>Contratação de empresa especializada na prestação de serviços de gerenciamento eletrônico e controle de abastecimento de combustível.</t>
  </si>
  <si>
    <t xml:space="preserve">Contratação de agencia de publicidade  objetivando veicular a divulgação de publicidade legal </t>
  </si>
  <si>
    <t xml:space="preserve"> Contratação de serviços de impressão e reprografia de documentos, por meio de disponibilidade de equipamentos com a devida manutenção e fornecimento de suprimento</t>
  </si>
  <si>
    <t xml:space="preserve">                                             PLANO DE CONTRATAÇÃO ANUAL/2023  FR 1500                                         </t>
  </si>
  <si>
    <t>VALOR ESTIMADO ANUAL</t>
  </si>
  <si>
    <t>Locação de veiculos para CEHOP</t>
  </si>
  <si>
    <t>Aquisição de Material de Expediente</t>
  </si>
  <si>
    <t>Benefícios da  Folha de Pagamento</t>
  </si>
  <si>
    <t>Suprimento de Fundos</t>
  </si>
  <si>
    <t>CREA e CAU</t>
  </si>
  <si>
    <t>Serviços de auditoria  externa independente, para análise dos balancetes e emissão do relatório anual e parecer</t>
  </si>
  <si>
    <t>Contratação de Empresa especializada para atualização do programa de Controle Médico de Saúde Ocupacional-PCMSO</t>
  </si>
  <si>
    <t>Exames Médicos Periódicos</t>
  </si>
  <si>
    <t>Contratação de empresa especializada na execução dos exames médicos  períodicos</t>
  </si>
  <si>
    <t>Anuidades e Taxas(ART, RRT) pagas aos Conselhos de Engenharia e de Arquitetura</t>
  </si>
  <si>
    <t>Jornal do Dia Empresa Jornalística e  Editora Ltda</t>
  </si>
  <si>
    <t xml:space="preserve">02 Assinaturas de Jornal O Dia </t>
  </si>
  <si>
    <t xml:space="preserve"> AJN-Ag. Jornal de Notícias Ltda</t>
  </si>
  <si>
    <t>02 assinaturas de Jornal Correio de Sergipe</t>
  </si>
  <si>
    <t>Acompanhamento e Recortes de Jornais (DOE/Diário da União/Diário dea Justiça)</t>
  </si>
  <si>
    <t>Audimec-Auditores Independentes S/S</t>
  </si>
  <si>
    <t>Virtus Comércio e Serviços Ltda</t>
  </si>
  <si>
    <t>01/23-CEHOP</t>
  </si>
  <si>
    <t>03/23-CEHOP</t>
  </si>
  <si>
    <t>02/20-SEAD</t>
  </si>
  <si>
    <t xml:space="preserve">Manutenção preventiva e corretiva de veículos da frota própria </t>
  </si>
  <si>
    <t>Recurso disponibilizado para empregado para realização de despesas com material conforme a legislação</t>
  </si>
  <si>
    <t>Auxilio Funeral, auxílio creche para os empregados da CEHOP</t>
  </si>
  <si>
    <t xml:space="preserve">Auxilio Alimentação </t>
  </si>
  <si>
    <t>Atualização das licenças de usos do sistema ERT Totvs em uso na Empresa</t>
  </si>
  <si>
    <t>Serviços de Consultoria e assessoria especializada nos normativos do SFH, relativos ao SFH</t>
  </si>
  <si>
    <t>Convênio cujo objeto é a somação de esforços para a manutenção e gestão do Plano de Saúde dos empregados da Empresa</t>
  </si>
  <si>
    <t>Fornecimento de cartões magnéticos aos empregados da CEHOP,  referentes ao Vale Alimentação</t>
  </si>
  <si>
    <t>Aquisição dePapel A4, toner,cartuchos,copos descartaveis,etc.</t>
  </si>
  <si>
    <t>Aquisição de açucar, café, agua mineral,etc</t>
  </si>
  <si>
    <t>Conv. 01/2022</t>
  </si>
  <si>
    <t>08/2018</t>
  </si>
  <si>
    <t>Seguro veículos pertencentea à frota da CEHOP</t>
  </si>
  <si>
    <t>Mapfre Seguros Gerais S/A</t>
  </si>
  <si>
    <t>FR</t>
  </si>
  <si>
    <t>TOTAL DA FR</t>
  </si>
  <si>
    <t>COMPANHIA ESTADUAL DE HABITAÇÃO E OBRAS PÚBLICAS</t>
  </si>
  <si>
    <t>DIRETORIA ADMINISTRATIVA  E FINANCEIRA</t>
  </si>
  <si>
    <t>PLANO DE CONTRATAÇÃO ANUAL</t>
  </si>
  <si>
    <t>GERÊNCIA ADMINISTRATIVA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</si>
</sst>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\ hh:mm"/>
    <numFmt numFmtId="165" formatCode="[$R$-416]\ #,##0.00;[Red]\-[$R$-416]\ #,##0.00"/>
    <numFmt numFmtId="166" formatCode="#,###.00"/>
    <numFmt numFmtId="167" formatCode="dd/mm/yy"/>
    <numFmt numFmtId="168" formatCode="#,##0.00_ ;\-#,##0.00\ "/>
    <numFmt numFmtId="169" formatCode="#,##0.00_ ;[Red]\-#,##0.00\ "/>
    <numFmt numFmtId="170" formatCode="[$-416]dddd\,\ d&quot; de &quot;mmmm&quot; de &quot;yyyy"/>
    <numFmt numFmtId="171" formatCode="mmm/yyyy"/>
    <numFmt numFmtId="172" formatCode="0.0"/>
    <numFmt numFmtId="173" formatCode="_-* #,##0.000_-;\-* #,##0.000_-;_-* &quot;-&quot;??_-;_-@_-"/>
    <numFmt numFmtId="174" formatCode="_-* #,##0.0000_-;\-* #,##0.0000_-;_-* &quot;-&quot;??_-;_-@_-"/>
    <numFmt numFmtId="175" formatCode="#,##0_ ;[Red]\-#,##0\ "/>
    <numFmt numFmtId="176" formatCode="_-* #,##0.00_-;\-* #,##0.00_-;_-* \-??_-;_-@_-"/>
    <numFmt numFmtId="177" formatCode="dd/mm/yy;@"/>
    <numFmt numFmtId="178" formatCode="0.0%"/>
    <numFmt numFmtId="179" formatCode="h:mm;@"/>
    <numFmt numFmtId="180" formatCode="mm:ss.0;@"/>
    <numFmt numFmtId="181" formatCode="#,##0.00;[Red]#,##0.00"/>
  </numFmts>
  <fonts count="62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b/>
      <i/>
      <sz val="12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Bookman Old Style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b/>
      <sz val="11"/>
      <name val="Bookman Old Style"/>
      <family val="1"/>
    </font>
    <font>
      <b/>
      <i/>
      <sz val="11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Bookman Old Style"/>
      <family val="1"/>
    </font>
    <font>
      <sz val="11"/>
      <color rgb="FFFF0000"/>
      <name val="Times New Roman"/>
      <family val="1"/>
    </font>
    <font>
      <sz val="11"/>
      <color theme="1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medium"/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right"/>
    </xf>
    <xf numFmtId="43" fontId="0" fillId="0" borderId="0" xfId="62" applyFill="1" applyBorder="1" applyAlignment="1">
      <alignment/>
    </xf>
    <xf numFmtId="43" fontId="0" fillId="0" borderId="0" xfId="62" applyFill="1" applyBorder="1" applyAlignment="1">
      <alignment horizontal="center"/>
    </xf>
    <xf numFmtId="43" fontId="0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0" fontId="2" fillId="0" borderId="0" xfId="0" applyNumberFormat="1" applyFont="1" applyFill="1" applyBorder="1" applyAlignment="1">
      <alignment horizontal="right" vertical="center"/>
    </xf>
    <xf numFmtId="43" fontId="0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1" fontId="10" fillId="0" borderId="0" xfId="0" applyNumberFormat="1" applyFont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57" fillId="0" borderId="0" xfId="0" applyFont="1" applyAlignment="1">
      <alignment/>
    </xf>
    <xf numFmtId="181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7" fillId="33" borderId="18" xfId="0" applyFont="1" applyFill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/>
    </xf>
    <xf numFmtId="14" fontId="5" fillId="0" borderId="24" xfId="0" applyNumberFormat="1" applyFont="1" applyBorder="1" applyAlignment="1">
      <alignment/>
    </xf>
    <xf numFmtId="14" fontId="5" fillId="0" borderId="25" xfId="0" applyNumberFormat="1" applyFont="1" applyBorder="1" applyAlignment="1">
      <alignment horizontal="center"/>
    </xf>
    <xf numFmtId="0" fontId="7" fillId="33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14" fontId="5" fillId="0" borderId="30" xfId="0" applyNumberFormat="1" applyFont="1" applyBorder="1" applyAlignment="1">
      <alignment horizontal="center"/>
    </xf>
    <xf numFmtId="14" fontId="5" fillId="0" borderId="31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 vertical="center"/>
    </xf>
    <xf numFmtId="14" fontId="5" fillId="0" borderId="32" xfId="0" applyNumberFormat="1" applyFont="1" applyBorder="1" applyAlignment="1">
      <alignment horizontal="center"/>
    </xf>
    <xf numFmtId="14" fontId="5" fillId="0" borderId="33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14" fontId="5" fillId="0" borderId="34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14" fontId="5" fillId="0" borderId="35" xfId="0" applyNumberFormat="1" applyFont="1" applyBorder="1" applyAlignment="1">
      <alignment horizontal="center"/>
    </xf>
    <xf numFmtId="14" fontId="5" fillId="0" borderId="35" xfId="0" applyNumberFormat="1" applyFont="1" applyBorder="1" applyAlignment="1">
      <alignment/>
    </xf>
    <xf numFmtId="181" fontId="5" fillId="0" borderId="36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81" fontId="5" fillId="0" borderId="27" xfId="0" applyNumberFormat="1" applyFont="1" applyFill="1" applyBorder="1" applyAlignment="1">
      <alignment horizontal="center"/>
    </xf>
    <xf numFmtId="14" fontId="5" fillId="0" borderId="27" xfId="0" applyNumberFormat="1" applyFont="1" applyFill="1" applyBorder="1" applyAlignment="1">
      <alignment/>
    </xf>
    <xf numFmtId="14" fontId="5" fillId="0" borderId="14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181" fontId="6" fillId="0" borderId="40" xfId="0" applyNumberFormat="1" applyFont="1" applyBorder="1" applyAlignment="1">
      <alignment horizontal="right"/>
    </xf>
    <xf numFmtId="181" fontId="6" fillId="0" borderId="41" xfId="0" applyNumberFormat="1" applyFont="1" applyBorder="1" applyAlignment="1">
      <alignment horizontal="right"/>
    </xf>
    <xf numFmtId="181" fontId="6" fillId="0" borderId="42" xfId="0" applyNumberFormat="1" applyFont="1" applyBorder="1" applyAlignment="1">
      <alignment horizontal="right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right" wrapText="1"/>
    </xf>
    <xf numFmtId="4" fontId="5" fillId="0" borderId="47" xfId="0" applyNumberFormat="1" applyFont="1" applyBorder="1" applyAlignment="1">
      <alignment horizontal="right" wrapText="1"/>
    </xf>
    <xf numFmtId="0" fontId="7" fillId="33" borderId="37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4" fontId="8" fillId="33" borderId="55" xfId="0" applyNumberFormat="1" applyFont="1" applyFill="1" applyBorder="1" applyAlignment="1">
      <alignment horizontal="right"/>
    </xf>
    <xf numFmtId="4" fontId="8" fillId="33" borderId="41" xfId="0" applyNumberFormat="1" applyFont="1" applyFill="1" applyBorder="1" applyAlignment="1">
      <alignment horizontal="right"/>
    </xf>
    <xf numFmtId="4" fontId="8" fillId="33" borderId="42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" fontId="6" fillId="0" borderId="41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0" fontId="12" fillId="0" borderId="22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181" fontId="5" fillId="0" borderId="22" xfId="0" applyNumberFormat="1" applyFont="1" applyBorder="1" applyAlignment="1">
      <alignment horizontal="right"/>
    </xf>
    <xf numFmtId="181" fontId="5" fillId="0" borderId="56" xfId="0" applyNumberFormat="1" applyFont="1" applyBorder="1" applyAlignment="1">
      <alignment horizontal="right"/>
    </xf>
    <xf numFmtId="0" fontId="12" fillId="0" borderId="22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2" fillId="0" borderId="33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5" fillId="0" borderId="3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181" fontId="5" fillId="0" borderId="21" xfId="0" applyNumberFormat="1" applyFont="1" applyBorder="1" applyAlignment="1">
      <alignment horizontal="right"/>
    </xf>
    <xf numFmtId="181" fontId="5" fillId="0" borderId="47" xfId="0" applyNumberFormat="1" applyFont="1" applyBorder="1" applyAlignment="1">
      <alignment horizontal="right"/>
    </xf>
    <xf numFmtId="0" fontId="5" fillId="0" borderId="3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81" fontId="5" fillId="0" borderId="33" xfId="0" applyNumberFormat="1" applyFont="1" applyBorder="1" applyAlignment="1">
      <alignment horizontal="right"/>
    </xf>
    <xf numFmtId="181" fontId="5" fillId="0" borderId="58" xfId="0" applyNumberFormat="1" applyFont="1" applyBorder="1" applyAlignment="1">
      <alignment horizontal="right"/>
    </xf>
    <xf numFmtId="0" fontId="12" fillId="0" borderId="59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5" fillId="0" borderId="59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49" fontId="5" fillId="0" borderId="3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12" fillId="0" borderId="33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12" fillId="0" borderId="59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left" wrapText="1"/>
    </xf>
    <xf numFmtId="0" fontId="5" fillId="0" borderId="57" xfId="0" applyFont="1" applyBorder="1" applyAlignment="1">
      <alignment horizontal="left" wrapText="1"/>
    </xf>
    <xf numFmtId="181" fontId="58" fillId="0" borderId="64" xfId="0" applyNumberFormat="1" applyFont="1" applyBorder="1" applyAlignment="1">
      <alignment horizontal="right"/>
    </xf>
    <xf numFmtId="181" fontId="58" fillId="0" borderId="65" xfId="0" applyNumberFormat="1" applyFont="1" applyBorder="1" applyAlignment="1">
      <alignment horizontal="right"/>
    </xf>
    <xf numFmtId="49" fontId="5" fillId="0" borderId="33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5" fillId="0" borderId="6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181" fontId="58" fillId="0" borderId="33" xfId="0" applyNumberFormat="1" applyFont="1" applyBorder="1" applyAlignment="1">
      <alignment horizontal="right"/>
    </xf>
    <xf numFmtId="181" fontId="58" fillId="0" borderId="58" xfId="0" applyNumberFormat="1" applyFont="1" applyBorder="1" applyAlignment="1">
      <alignment horizontal="right"/>
    </xf>
    <xf numFmtId="0" fontId="1" fillId="0" borderId="64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6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12" fillId="0" borderId="21" xfId="0" applyFont="1" applyBorder="1" applyAlignment="1">
      <alignment horizontal="left" wrapText="1"/>
    </xf>
    <xf numFmtId="0" fontId="12" fillId="0" borderId="62" xfId="0" applyFont="1" applyBorder="1" applyAlignment="1">
      <alignment horizontal="left" wrapText="1"/>
    </xf>
    <xf numFmtId="0" fontId="9" fillId="0" borderId="67" xfId="0" applyFont="1" applyBorder="1" applyAlignment="1">
      <alignment horizontal="center"/>
    </xf>
    <xf numFmtId="181" fontId="6" fillId="0" borderId="41" xfId="0" applyNumberFormat="1" applyFont="1" applyFill="1" applyBorder="1" applyAlignment="1">
      <alignment horizontal="right"/>
    </xf>
    <xf numFmtId="0" fontId="6" fillId="0" borderId="41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7" fillId="33" borderId="6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181" fontId="5" fillId="0" borderId="71" xfId="0" applyNumberFormat="1" applyFont="1" applyBorder="1" applyAlignment="1">
      <alignment horizontal="right"/>
    </xf>
    <xf numFmtId="181" fontId="5" fillId="0" borderId="36" xfId="0" applyNumberFormat="1" applyFont="1" applyBorder="1" applyAlignment="1">
      <alignment horizontal="right"/>
    </xf>
    <xf numFmtId="181" fontId="5" fillId="0" borderId="72" xfId="0" applyNumberFormat="1" applyFont="1" applyBorder="1" applyAlignment="1">
      <alignment horizontal="right"/>
    </xf>
    <xf numFmtId="181" fontId="5" fillId="0" borderId="73" xfId="0" applyNumberFormat="1" applyFont="1" applyBorder="1" applyAlignment="1">
      <alignment horizontal="right"/>
    </xf>
    <xf numFmtId="0" fontId="5" fillId="0" borderId="30" xfId="0" applyFont="1" applyBorder="1" applyAlignment="1">
      <alignment horizontal="left"/>
    </xf>
    <xf numFmtId="181" fontId="5" fillId="0" borderId="64" xfId="0" applyNumberFormat="1" applyFont="1" applyBorder="1" applyAlignment="1">
      <alignment horizontal="right"/>
    </xf>
    <xf numFmtId="181" fontId="5" fillId="0" borderId="65" xfId="0" applyNumberFormat="1" applyFont="1" applyBorder="1" applyAlignment="1">
      <alignment horizontal="right"/>
    </xf>
    <xf numFmtId="49" fontId="5" fillId="0" borderId="74" xfId="0" applyNumberFormat="1" applyFont="1" applyBorder="1" applyAlignment="1">
      <alignment horizontal="center"/>
    </xf>
    <xf numFmtId="181" fontId="5" fillId="0" borderId="75" xfId="0" applyNumberFormat="1" applyFont="1" applyBorder="1" applyAlignment="1">
      <alignment horizontal="right"/>
    </xf>
    <xf numFmtId="181" fontId="5" fillId="0" borderId="76" xfId="0" applyNumberFormat="1" applyFont="1" applyBorder="1" applyAlignment="1">
      <alignment horizontal="right"/>
    </xf>
    <xf numFmtId="0" fontId="5" fillId="0" borderId="32" xfId="0" applyFont="1" applyFill="1" applyBorder="1" applyAlignment="1">
      <alignment horizontal="left" wrapText="1"/>
    </xf>
    <xf numFmtId="0" fontId="5" fillId="0" borderId="77" xfId="0" applyFont="1" applyFill="1" applyBorder="1" applyAlignment="1">
      <alignment horizontal="left" wrapText="1"/>
    </xf>
    <xf numFmtId="0" fontId="5" fillId="0" borderId="52" xfId="0" applyFont="1" applyFill="1" applyBorder="1" applyAlignment="1">
      <alignment horizontal="left" wrapText="1"/>
    </xf>
    <xf numFmtId="0" fontId="5" fillId="0" borderId="78" xfId="0" applyFont="1" applyBorder="1" applyAlignment="1">
      <alignment horizontal="left"/>
    </xf>
    <xf numFmtId="0" fontId="5" fillId="0" borderId="79" xfId="0" applyFont="1" applyBorder="1" applyAlignment="1">
      <alignment horizontal="left"/>
    </xf>
    <xf numFmtId="49" fontId="5" fillId="0" borderId="78" xfId="0" applyNumberFormat="1" applyFont="1" applyBorder="1" applyAlignment="1">
      <alignment horizontal="center"/>
    </xf>
    <xf numFmtId="49" fontId="5" fillId="0" borderId="79" xfId="0" applyNumberFormat="1" applyFont="1" applyBorder="1" applyAlignment="1">
      <alignment horizontal="center"/>
    </xf>
    <xf numFmtId="0" fontId="5" fillId="0" borderId="78" xfId="0" applyFont="1" applyFill="1" applyBorder="1" applyAlignment="1">
      <alignment horizontal="left"/>
    </xf>
    <xf numFmtId="0" fontId="5" fillId="0" borderId="80" xfId="0" applyFont="1" applyFill="1" applyBorder="1" applyAlignment="1">
      <alignment horizontal="left"/>
    </xf>
    <xf numFmtId="0" fontId="5" fillId="0" borderId="79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left"/>
    </xf>
    <xf numFmtId="0" fontId="5" fillId="0" borderId="88" xfId="0" applyFont="1" applyFill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74" xfId="0" applyFont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" fontId="8" fillId="33" borderId="40" xfId="0" applyNumberFormat="1" applyFont="1" applyFill="1" applyBorder="1" applyAlignment="1">
      <alignment horizontal="right"/>
    </xf>
    <xf numFmtId="1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9" fontId="5" fillId="0" borderId="32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left" wrapText="1"/>
    </xf>
    <xf numFmtId="0" fontId="5" fillId="0" borderId="57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left" vertical="center"/>
    </xf>
    <xf numFmtId="0" fontId="5" fillId="0" borderId="7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33" borderId="89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 wrapText="1"/>
    </xf>
    <xf numFmtId="0" fontId="7" fillId="33" borderId="90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right"/>
    </xf>
    <xf numFmtId="4" fontId="5" fillId="0" borderId="58" xfId="0" applyNumberFormat="1" applyFont="1" applyBorder="1" applyAlignment="1">
      <alignment horizontal="right"/>
    </xf>
    <xf numFmtId="0" fontId="7" fillId="33" borderId="91" xfId="0" applyFont="1" applyFill="1" applyBorder="1" applyAlignment="1">
      <alignment horizontal="center" vertical="center" wrapText="1"/>
    </xf>
    <xf numFmtId="0" fontId="7" fillId="33" borderId="92" xfId="0" applyFont="1" applyFill="1" applyBorder="1" applyAlignment="1">
      <alignment horizontal="center" vertical="center" wrapText="1"/>
    </xf>
    <xf numFmtId="0" fontId="7" fillId="33" borderId="93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4" fontId="6" fillId="0" borderId="40" xfId="0" applyNumberFormat="1" applyFont="1" applyBorder="1" applyAlignment="1">
      <alignment horizontal="right"/>
    </xf>
    <xf numFmtId="0" fontId="9" fillId="0" borderId="67" xfId="0" applyFont="1" applyBorder="1" applyAlignment="1">
      <alignment horizontal="center" vertical="center"/>
    </xf>
    <xf numFmtId="181" fontId="5" fillId="0" borderId="59" xfId="0" applyNumberFormat="1" applyFont="1" applyBorder="1" applyAlignment="1">
      <alignment horizontal="right"/>
    </xf>
    <xf numFmtId="181" fontId="5" fillId="0" borderId="94" xfId="0" applyNumberFormat="1" applyFont="1" applyBorder="1" applyAlignment="1">
      <alignment horizontal="right"/>
    </xf>
    <xf numFmtId="49" fontId="5" fillId="0" borderId="59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2" fillId="0" borderId="64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4" fontId="5" fillId="0" borderId="64" xfId="0" applyNumberFormat="1" applyFont="1" applyBorder="1" applyAlignment="1">
      <alignment horizontal="right"/>
    </xf>
    <xf numFmtId="4" fontId="5" fillId="0" borderId="65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4" fontId="5" fillId="0" borderId="59" xfId="0" applyNumberFormat="1" applyFont="1" applyBorder="1" applyAlignment="1">
      <alignment horizontal="right"/>
    </xf>
    <xf numFmtId="4" fontId="5" fillId="0" borderId="94" xfId="0" applyNumberFormat="1" applyFont="1" applyBorder="1" applyAlignment="1">
      <alignment horizontal="right"/>
    </xf>
    <xf numFmtId="14" fontId="11" fillId="0" borderId="67" xfId="0" applyNumberFormat="1" applyFont="1" applyBorder="1" applyAlignment="1">
      <alignment horizontal="right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4" fontId="5" fillId="0" borderId="56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7" fillId="33" borderId="95" xfId="0" applyFont="1" applyFill="1" applyBorder="1" applyAlignment="1">
      <alignment horizontal="center" vertical="center"/>
    </xf>
    <xf numFmtId="0" fontId="7" fillId="33" borderId="9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/>
    </xf>
    <xf numFmtId="0" fontId="7" fillId="33" borderId="68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 wrapText="1"/>
    </xf>
    <xf numFmtId="0" fontId="7" fillId="33" borderId="68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32" fillId="34" borderId="23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 wrapText="1"/>
    </xf>
    <xf numFmtId="0" fontId="33" fillId="34" borderId="0" xfId="0" applyFont="1" applyFill="1" applyAlignment="1">
      <alignment horizontal="center"/>
    </xf>
    <xf numFmtId="0" fontId="34" fillId="0" borderId="97" xfId="0" applyFont="1" applyBorder="1" applyAlignment="1">
      <alignment horizontal="center"/>
    </xf>
    <xf numFmtId="0" fontId="34" fillId="0" borderId="97" xfId="0" applyFont="1" applyFill="1" applyBorder="1" applyAlignment="1">
      <alignment vertical="center" wrapText="1"/>
    </xf>
    <xf numFmtId="0" fontId="34" fillId="0" borderId="97" xfId="0" applyFont="1" applyFill="1" applyBorder="1" applyAlignment="1">
      <alignment vertical="center"/>
    </xf>
    <xf numFmtId="0" fontId="34" fillId="0" borderId="97" xfId="0" applyFont="1" applyFill="1" applyBorder="1" applyAlignment="1">
      <alignment horizontal="center" vertical="center"/>
    </xf>
    <xf numFmtId="0" fontId="34" fillId="0" borderId="97" xfId="0" applyFont="1" applyBorder="1" applyAlignment="1">
      <alignment/>
    </xf>
    <xf numFmtId="181" fontId="34" fillId="0" borderId="97" xfId="0" applyNumberFormat="1" applyFont="1" applyBorder="1" applyAlignment="1">
      <alignment/>
    </xf>
    <xf numFmtId="0" fontId="33" fillId="0" borderId="0" xfId="0" applyFont="1" applyAlignment="1">
      <alignment/>
    </xf>
    <xf numFmtId="0" fontId="34" fillId="0" borderId="98" xfId="0" applyFont="1" applyBorder="1" applyAlignment="1">
      <alignment horizontal="center"/>
    </xf>
    <xf numFmtId="0" fontId="34" fillId="0" borderId="98" xfId="0" applyFont="1" applyFill="1" applyBorder="1" applyAlignment="1">
      <alignment vertical="center" wrapText="1"/>
    </xf>
    <xf numFmtId="0" fontId="34" fillId="0" borderId="98" xfId="0" applyFont="1" applyFill="1" applyBorder="1" applyAlignment="1">
      <alignment vertical="center"/>
    </xf>
    <xf numFmtId="0" fontId="34" fillId="0" borderId="98" xfId="0" applyFont="1" applyFill="1" applyBorder="1" applyAlignment="1">
      <alignment horizontal="center" vertical="center"/>
    </xf>
    <xf numFmtId="0" fontId="34" fillId="0" borderId="98" xfId="0" applyFont="1" applyBorder="1" applyAlignment="1">
      <alignment/>
    </xf>
    <xf numFmtId="181" fontId="34" fillId="0" borderId="98" xfId="0" applyNumberFormat="1" applyFont="1" applyBorder="1" applyAlignment="1">
      <alignment/>
    </xf>
    <xf numFmtId="0" fontId="34" fillId="0" borderId="98" xfId="0" applyFont="1" applyBorder="1" applyAlignment="1">
      <alignment wrapText="1"/>
    </xf>
    <xf numFmtId="14" fontId="34" fillId="0" borderId="98" xfId="0" applyNumberFormat="1" applyFont="1" applyBorder="1" applyAlignment="1">
      <alignment horizontal="center"/>
    </xf>
    <xf numFmtId="14" fontId="34" fillId="0" borderId="98" xfId="0" applyNumberFormat="1" applyFont="1" applyBorder="1" applyAlignment="1">
      <alignment horizontal="center" vertical="center"/>
    </xf>
    <xf numFmtId="0" fontId="34" fillId="0" borderId="98" xfId="0" applyFont="1" applyBorder="1" applyAlignment="1">
      <alignment vertical="center" wrapText="1"/>
    </xf>
    <xf numFmtId="0" fontId="59" fillId="0" borderId="0" xfId="0" applyFont="1" applyAlignment="1">
      <alignment/>
    </xf>
    <xf numFmtId="0" fontId="32" fillId="0" borderId="98" xfId="0" applyFont="1" applyFill="1" applyBorder="1" applyAlignment="1">
      <alignment/>
    </xf>
    <xf numFmtId="0" fontId="32" fillId="0" borderId="98" xfId="0" applyFont="1" applyFill="1" applyBorder="1" applyAlignment="1">
      <alignment horizontal="center"/>
    </xf>
    <xf numFmtId="181" fontId="32" fillId="0" borderId="98" xfId="0" applyNumberFormat="1" applyFont="1" applyBorder="1" applyAlignment="1">
      <alignment horizontal="right"/>
    </xf>
    <xf numFmtId="181" fontId="32" fillId="0" borderId="98" xfId="0" applyNumberFormat="1" applyFont="1" applyBorder="1" applyAlignment="1">
      <alignment/>
    </xf>
    <xf numFmtId="181" fontId="60" fillId="0" borderId="98" xfId="0" applyNumberFormat="1" applyFont="1" applyBorder="1" applyAlignment="1">
      <alignment/>
    </xf>
    <xf numFmtId="0" fontId="34" fillId="0" borderId="98" xfId="0" applyFont="1" applyFill="1" applyBorder="1" applyAlignment="1">
      <alignment/>
    </xf>
    <xf numFmtId="4" fontId="34" fillId="0" borderId="98" xfId="0" applyNumberFormat="1" applyFont="1" applyBorder="1" applyAlignment="1">
      <alignment/>
    </xf>
    <xf numFmtId="4" fontId="34" fillId="0" borderId="98" xfId="0" applyNumberFormat="1" applyFont="1" applyBorder="1" applyAlignment="1">
      <alignment wrapText="1"/>
    </xf>
    <xf numFmtId="4" fontId="32" fillId="0" borderId="98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0" fontId="34" fillId="34" borderId="98" xfId="0" applyFont="1" applyFill="1" applyBorder="1" applyAlignment="1">
      <alignment horizontal="center"/>
    </xf>
    <xf numFmtId="0" fontId="38" fillId="34" borderId="98" xfId="0" applyFont="1" applyFill="1" applyBorder="1" applyAlignment="1">
      <alignment/>
    </xf>
    <xf numFmtId="0" fontId="38" fillId="34" borderId="98" xfId="0" applyFont="1" applyFill="1" applyBorder="1" applyAlignment="1">
      <alignment horizontal="center"/>
    </xf>
    <xf numFmtId="0" fontId="33" fillId="34" borderId="0" xfId="0" applyFont="1" applyFill="1" applyAlignment="1">
      <alignment/>
    </xf>
    <xf numFmtId="0" fontId="38" fillId="34" borderId="98" xfId="0" applyFont="1" applyFill="1" applyBorder="1" applyAlignment="1">
      <alignment horizontal="right"/>
    </xf>
    <xf numFmtId="4" fontId="38" fillId="34" borderId="98" xfId="0" applyNumberFormat="1" applyFont="1" applyFill="1" applyBorder="1" applyAlignment="1">
      <alignment/>
    </xf>
    <xf numFmtId="4" fontId="37" fillId="34" borderId="0" xfId="0" applyNumberFormat="1" applyFont="1" applyFill="1" applyBorder="1" applyAlignment="1">
      <alignment/>
    </xf>
    <xf numFmtId="0" fontId="34" fillId="34" borderId="98" xfId="0" applyFont="1" applyFill="1" applyBorder="1" applyAlignment="1">
      <alignment vertical="center" wrapText="1"/>
    </xf>
    <xf numFmtId="0" fontId="34" fillId="34" borderId="98" xfId="0" applyFont="1" applyFill="1" applyBorder="1" applyAlignment="1">
      <alignment wrapText="1"/>
    </xf>
    <xf numFmtId="0" fontId="34" fillId="34" borderId="98" xfId="0" applyFont="1" applyFill="1" applyBorder="1" applyAlignment="1">
      <alignment horizontal="center" vertical="center" wrapText="1"/>
    </xf>
    <xf numFmtId="0" fontId="34" fillId="34" borderId="98" xfId="0" applyFont="1" applyFill="1" applyBorder="1" applyAlignment="1">
      <alignment/>
    </xf>
    <xf numFmtId="14" fontId="34" fillId="34" borderId="98" xfId="0" applyNumberFormat="1" applyFont="1" applyFill="1" applyBorder="1" applyAlignment="1">
      <alignment/>
    </xf>
    <xf numFmtId="181" fontId="34" fillId="34" borderId="98" xfId="0" applyNumberFormat="1" applyFont="1" applyFill="1" applyBorder="1" applyAlignment="1">
      <alignment horizontal="center"/>
    </xf>
    <xf numFmtId="181" fontId="34" fillId="34" borderId="98" xfId="0" applyNumberFormat="1" applyFont="1" applyFill="1" applyBorder="1" applyAlignment="1">
      <alignment/>
    </xf>
    <xf numFmtId="0" fontId="34" fillId="34" borderId="98" xfId="0" applyFont="1" applyFill="1" applyBorder="1" applyAlignment="1">
      <alignment vertical="center"/>
    </xf>
    <xf numFmtId="14" fontId="34" fillId="34" borderId="98" xfId="0" applyNumberFormat="1" applyFont="1" applyFill="1" applyBorder="1" applyAlignment="1">
      <alignment horizontal="center"/>
    </xf>
    <xf numFmtId="0" fontId="34" fillId="34" borderId="98" xfId="0" applyFont="1" applyFill="1" applyBorder="1" applyAlignment="1">
      <alignment horizontal="center" vertical="center"/>
    </xf>
    <xf numFmtId="0" fontId="32" fillId="34" borderId="98" xfId="0" applyFont="1" applyFill="1" applyBorder="1" applyAlignment="1">
      <alignment/>
    </xf>
    <xf numFmtId="0" fontId="32" fillId="34" borderId="98" xfId="0" applyFont="1" applyFill="1" applyBorder="1" applyAlignment="1">
      <alignment horizontal="center"/>
    </xf>
    <xf numFmtId="181" fontId="32" fillId="34" borderId="98" xfId="0" applyNumberFormat="1" applyFont="1" applyFill="1" applyBorder="1" applyAlignment="1">
      <alignment/>
    </xf>
    <xf numFmtId="0" fontId="32" fillId="34" borderId="98" xfId="0" applyFont="1" applyFill="1" applyBorder="1" applyAlignment="1">
      <alignment vertical="center" wrapText="1"/>
    </xf>
    <xf numFmtId="14" fontId="34" fillId="34" borderId="98" xfId="0" applyNumberFormat="1" applyFont="1" applyFill="1" applyBorder="1" applyAlignment="1">
      <alignment/>
    </xf>
    <xf numFmtId="0" fontId="34" fillId="0" borderId="99" xfId="0" applyFont="1" applyBorder="1" applyAlignment="1">
      <alignment horizontal="center"/>
    </xf>
    <xf numFmtId="0" fontId="34" fillId="0" borderId="99" xfId="0" applyFont="1" applyFill="1" applyBorder="1" applyAlignment="1">
      <alignment/>
    </xf>
    <xf numFmtId="0" fontId="34" fillId="0" borderId="99" xfId="0" applyFont="1" applyFill="1" applyBorder="1" applyAlignment="1">
      <alignment horizontal="center"/>
    </xf>
    <xf numFmtId="0" fontId="34" fillId="0" borderId="99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169" fontId="33" fillId="0" borderId="0" xfId="0" applyNumberFormat="1" applyFont="1" applyFill="1" applyBorder="1" applyAlignment="1">
      <alignment/>
    </xf>
    <xf numFmtId="43" fontId="33" fillId="0" borderId="0" xfId="0" applyNumberFormat="1" applyFont="1" applyFill="1" applyBorder="1" applyAlignment="1">
      <alignment horizontal="center"/>
    </xf>
    <xf numFmtId="0" fontId="38" fillId="34" borderId="99" xfId="0" applyFont="1" applyFill="1" applyBorder="1" applyAlignment="1">
      <alignment horizontal="right"/>
    </xf>
    <xf numFmtId="181" fontId="32" fillId="0" borderId="98" xfId="0" applyNumberFormat="1" applyFont="1" applyBorder="1" applyAlignment="1">
      <alignment horizontal="center"/>
    </xf>
    <xf numFmtId="4" fontId="32" fillId="0" borderId="98" xfId="0" applyNumberFormat="1" applyFont="1" applyBorder="1" applyAlignment="1">
      <alignment horizontal="center"/>
    </xf>
    <xf numFmtId="181" fontId="32" fillId="34" borderId="98" xfId="0" applyNumberFormat="1" applyFont="1" applyFill="1" applyBorder="1" applyAlignment="1">
      <alignment horizontal="center"/>
    </xf>
    <xf numFmtId="0" fontId="38" fillId="34" borderId="99" xfId="0" applyFont="1" applyFill="1" applyBorder="1" applyAlignment="1">
      <alignment horizontal="center"/>
    </xf>
    <xf numFmtId="4" fontId="32" fillId="0" borderId="99" xfId="0" applyNumberFormat="1" applyFont="1" applyBorder="1" applyAlignment="1">
      <alignment/>
    </xf>
    <xf numFmtId="0" fontId="34" fillId="0" borderId="97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49" fontId="34" fillId="0" borderId="98" xfId="0" applyNumberFormat="1" applyFont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38" fillId="34" borderId="98" xfId="0" applyFont="1" applyFill="1" applyBorder="1" applyAlignment="1">
      <alignment horizontal="center" vertical="center"/>
    </xf>
    <xf numFmtId="49" fontId="34" fillId="34" borderId="98" xfId="0" applyNumberFormat="1" applyFont="1" applyFill="1" applyBorder="1" applyAlignment="1">
      <alignment horizontal="center" vertical="center"/>
    </xf>
    <xf numFmtId="0" fontId="32" fillId="34" borderId="98" xfId="0" applyFont="1" applyFill="1" applyBorder="1" applyAlignment="1">
      <alignment horizontal="center" vertical="center"/>
    </xf>
    <xf numFmtId="0" fontId="34" fillId="0" borderId="9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1" fillId="0" borderId="0" xfId="0" applyFont="1" applyAlignment="1">
      <alignment horizontal="left"/>
    </xf>
    <xf numFmtId="0" fontId="32" fillId="34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1238250</xdr:colOff>
      <xdr:row>0</xdr:row>
      <xdr:rowOff>66675</xdr:rowOff>
    </xdr:from>
    <xdr:to>
      <xdr:col>8</xdr:col>
      <xdr:colOff>1095375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69125" y="66675"/>
          <a:ext cx="1228725" cy="561975"/>
        </a:xfrm>
        <a:prstGeom prst="rect">
          <a:avLst/>
        </a:prstGeom>
        <a:noFill/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workbookViewId="0" topLeftCell="A1">
      <selection activeCell="T16" sqref="T1:Z16384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4.7109375" style="1" customWidth="1"/>
    <col min="4" max="4" width="11.7109375" style="1" customWidth="1"/>
    <col min="5" max="5" width="8.7109375" style="1" customWidth="1"/>
    <col min="6" max="6" width="6.57421875" style="1" customWidth="1"/>
    <col min="7" max="7" width="5.57421875" style="1" customWidth="1"/>
    <col min="8" max="9" width="7.7109375" style="1" customWidth="1"/>
    <col min="10" max="10" width="16.8515625" style="1" customWidth="1"/>
    <col min="11" max="11" width="51.7109375" style="1" customWidth="1"/>
    <col min="12" max="12" width="16.28125" style="1" customWidth="1"/>
    <col min="13" max="13" width="14.7109375" style="1" customWidth="1"/>
    <col min="14" max="15" width="8.28125" style="1" customWidth="1"/>
    <col min="16" max="16384" width="9.140625" style="1" customWidth="1"/>
  </cols>
  <sheetData>
    <row r="1" spans="2:15" ht="19.5" customHeight="1" thickBot="1">
      <c r="B1" s="248" t="s">
        <v>100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68">
        <f ca="1">TODAY()</f>
        <v>45112</v>
      </c>
      <c r="O1" s="268"/>
    </row>
    <row r="2" spans="1:15" ht="19.5" customHeight="1">
      <c r="A2" s="275" t="s">
        <v>147</v>
      </c>
      <c r="B2" s="90" t="s">
        <v>5</v>
      </c>
      <c r="C2" s="233" t="s">
        <v>6</v>
      </c>
      <c r="D2" s="245"/>
      <c r="E2" s="234"/>
      <c r="F2" s="237" t="s">
        <v>20</v>
      </c>
      <c r="G2" s="238"/>
      <c r="H2" s="233" t="s">
        <v>7</v>
      </c>
      <c r="I2" s="234"/>
      <c r="J2" s="233" t="s">
        <v>8</v>
      </c>
      <c r="K2" s="234"/>
      <c r="L2" s="67" t="s">
        <v>102</v>
      </c>
      <c r="M2" s="67" t="s">
        <v>103</v>
      </c>
      <c r="N2" s="237" t="s">
        <v>112</v>
      </c>
      <c r="O2" s="243"/>
    </row>
    <row r="3" spans="1:15" ht="24.75" customHeight="1">
      <c r="A3" s="276"/>
      <c r="B3" s="91"/>
      <c r="C3" s="235"/>
      <c r="D3" s="246"/>
      <c r="E3" s="236"/>
      <c r="F3" s="239"/>
      <c r="G3" s="240"/>
      <c r="H3" s="235"/>
      <c r="I3" s="236"/>
      <c r="J3" s="235"/>
      <c r="K3" s="236"/>
      <c r="L3" s="69"/>
      <c r="M3" s="69"/>
      <c r="N3" s="239"/>
      <c r="O3" s="244"/>
    </row>
    <row r="4" spans="1:15" ht="21" customHeight="1">
      <c r="A4" s="1">
        <v>1899</v>
      </c>
      <c r="B4" s="73" t="s">
        <v>27</v>
      </c>
      <c r="C4" s="112" t="s">
        <v>115</v>
      </c>
      <c r="D4" s="113"/>
      <c r="E4" s="114"/>
      <c r="F4" s="117" t="s">
        <v>88</v>
      </c>
      <c r="G4" s="118"/>
      <c r="H4" s="108" t="s">
        <v>13</v>
      </c>
      <c r="I4" s="109"/>
      <c r="J4" s="110" t="s">
        <v>135</v>
      </c>
      <c r="K4" s="111"/>
      <c r="L4" s="32" t="s">
        <v>13</v>
      </c>
      <c r="M4" s="34" t="s">
        <v>13</v>
      </c>
      <c r="N4" s="119">
        <v>4500</v>
      </c>
      <c r="O4" s="120"/>
    </row>
    <row r="5" spans="1:15" ht="21" customHeight="1">
      <c r="A5" s="1">
        <v>1899</v>
      </c>
      <c r="B5" s="206"/>
      <c r="C5" s="123" t="s">
        <v>114</v>
      </c>
      <c r="D5" s="124"/>
      <c r="E5" s="125"/>
      <c r="F5" s="126" t="s">
        <v>89</v>
      </c>
      <c r="G5" s="127"/>
      <c r="H5" s="108" t="s">
        <v>13</v>
      </c>
      <c r="I5" s="109"/>
      <c r="J5" s="110" t="s">
        <v>141</v>
      </c>
      <c r="K5" s="111"/>
      <c r="L5" s="32" t="s">
        <v>13</v>
      </c>
      <c r="M5" s="34" t="s">
        <v>13</v>
      </c>
      <c r="N5" s="119">
        <v>62000</v>
      </c>
      <c r="O5" s="120"/>
    </row>
    <row r="6" spans="1:15" ht="21" customHeight="1">
      <c r="A6" s="1">
        <v>1899</v>
      </c>
      <c r="B6" s="206"/>
      <c r="C6" s="83" t="s">
        <v>101</v>
      </c>
      <c r="D6" s="84"/>
      <c r="E6" s="85"/>
      <c r="F6" s="86"/>
      <c r="G6" s="87"/>
      <c r="H6" s="108" t="s">
        <v>13</v>
      </c>
      <c r="I6" s="109"/>
      <c r="J6" s="110" t="s">
        <v>142</v>
      </c>
      <c r="K6" s="111"/>
      <c r="L6" s="32" t="s">
        <v>13</v>
      </c>
      <c r="M6" s="34" t="s">
        <v>13</v>
      </c>
      <c r="N6" s="119">
        <v>20000</v>
      </c>
      <c r="O6" s="120"/>
    </row>
    <row r="7" spans="1:15" ht="27.75" customHeight="1">
      <c r="A7" s="1">
        <v>1899</v>
      </c>
      <c r="B7" s="206"/>
      <c r="C7" s="143" t="s">
        <v>116</v>
      </c>
      <c r="D7" s="144"/>
      <c r="E7" s="145"/>
      <c r="F7" s="88"/>
      <c r="G7" s="89"/>
      <c r="H7" s="108" t="s">
        <v>13</v>
      </c>
      <c r="I7" s="109"/>
      <c r="J7" s="136" t="s">
        <v>134</v>
      </c>
      <c r="K7" s="137"/>
      <c r="L7" s="31" t="s">
        <v>13</v>
      </c>
      <c r="M7" s="46" t="s">
        <v>13</v>
      </c>
      <c r="N7" s="119">
        <v>12000</v>
      </c>
      <c r="O7" s="120"/>
    </row>
    <row r="8" spans="1:15" ht="21" customHeight="1">
      <c r="A8" s="1">
        <v>1899</v>
      </c>
      <c r="B8" s="206"/>
      <c r="C8" s="123" t="s">
        <v>9</v>
      </c>
      <c r="D8" s="124"/>
      <c r="E8" s="125"/>
      <c r="F8" s="126" t="s">
        <v>81</v>
      </c>
      <c r="G8" s="127"/>
      <c r="H8" s="251" t="s">
        <v>104</v>
      </c>
      <c r="I8" s="252"/>
      <c r="J8" s="121" t="s">
        <v>10</v>
      </c>
      <c r="K8" s="122"/>
      <c r="L8" s="50">
        <v>45009</v>
      </c>
      <c r="M8" s="51" t="s">
        <v>13</v>
      </c>
      <c r="N8" s="249">
        <v>84000</v>
      </c>
      <c r="O8" s="250"/>
    </row>
    <row r="9" spans="1:15" ht="21" customHeight="1">
      <c r="A9" s="1">
        <v>1899</v>
      </c>
      <c r="B9" s="206"/>
      <c r="C9" s="83" t="s">
        <v>0</v>
      </c>
      <c r="D9" s="84"/>
      <c r="E9" s="85"/>
      <c r="F9" s="86"/>
      <c r="G9" s="87"/>
      <c r="H9" s="102" t="s">
        <v>30</v>
      </c>
      <c r="I9" s="103"/>
      <c r="J9" s="106" t="s">
        <v>11</v>
      </c>
      <c r="K9" s="107"/>
      <c r="L9" s="52" t="s">
        <v>13</v>
      </c>
      <c r="M9" s="40">
        <v>45170</v>
      </c>
      <c r="N9" s="104">
        <v>21000</v>
      </c>
      <c r="O9" s="105"/>
    </row>
    <row r="10" spans="1:15" ht="22.5" customHeight="1">
      <c r="A10" s="1">
        <v>1899</v>
      </c>
      <c r="B10" s="206"/>
      <c r="C10" s="83" t="s">
        <v>28</v>
      </c>
      <c r="D10" s="84"/>
      <c r="E10" s="85"/>
      <c r="F10" s="86"/>
      <c r="G10" s="87"/>
      <c r="H10" s="102" t="s">
        <v>29</v>
      </c>
      <c r="I10" s="103"/>
      <c r="J10" s="100" t="s">
        <v>109</v>
      </c>
      <c r="K10" s="101"/>
      <c r="L10" s="40" t="s">
        <v>13</v>
      </c>
      <c r="M10" s="40">
        <v>45213</v>
      </c>
      <c r="N10" s="104">
        <v>30000</v>
      </c>
      <c r="O10" s="105"/>
    </row>
    <row r="11" spans="1:15" ht="26.25" customHeight="1">
      <c r="A11" s="1">
        <v>1899</v>
      </c>
      <c r="B11" s="206"/>
      <c r="C11" s="155" t="s">
        <v>128</v>
      </c>
      <c r="D11" s="156"/>
      <c r="E11" s="157"/>
      <c r="F11" s="86"/>
      <c r="G11" s="87"/>
      <c r="H11" s="102" t="s">
        <v>130</v>
      </c>
      <c r="I11" s="103"/>
      <c r="J11" s="100" t="s">
        <v>118</v>
      </c>
      <c r="K11" s="101"/>
      <c r="L11" s="40">
        <v>44985</v>
      </c>
      <c r="M11" s="40" t="s">
        <v>13</v>
      </c>
      <c r="N11" s="104">
        <v>12900</v>
      </c>
      <c r="O11" s="105"/>
    </row>
    <row r="12" spans="1:15" ht="29.25" customHeight="1">
      <c r="A12" s="1">
        <v>1899</v>
      </c>
      <c r="B12" s="206"/>
      <c r="C12" s="155" t="s">
        <v>129</v>
      </c>
      <c r="D12" s="156"/>
      <c r="E12" s="157"/>
      <c r="F12" s="86"/>
      <c r="G12" s="87"/>
      <c r="H12" s="102" t="s">
        <v>13</v>
      </c>
      <c r="I12" s="103"/>
      <c r="J12" s="100" t="s">
        <v>119</v>
      </c>
      <c r="K12" s="101"/>
      <c r="L12" s="40">
        <v>45019</v>
      </c>
      <c r="M12" s="40" t="s">
        <v>13</v>
      </c>
      <c r="N12" s="104">
        <v>4122.22</v>
      </c>
      <c r="O12" s="105"/>
    </row>
    <row r="13" spans="1:15" ht="22.5" customHeight="1">
      <c r="A13" s="1">
        <v>1899</v>
      </c>
      <c r="B13" s="206"/>
      <c r="C13" s="83" t="s">
        <v>120</v>
      </c>
      <c r="D13" s="84"/>
      <c r="E13" s="85"/>
      <c r="F13" s="86"/>
      <c r="G13" s="87"/>
      <c r="H13" s="102" t="s">
        <v>13</v>
      </c>
      <c r="I13" s="103"/>
      <c r="J13" s="100" t="s">
        <v>121</v>
      </c>
      <c r="K13" s="101"/>
      <c r="L13" s="40">
        <v>45170</v>
      </c>
      <c r="M13" s="40" t="s">
        <v>13</v>
      </c>
      <c r="N13" s="104">
        <v>20000</v>
      </c>
      <c r="O13" s="105"/>
    </row>
    <row r="14" spans="1:15" ht="22.5" customHeight="1">
      <c r="A14" s="1">
        <v>1899</v>
      </c>
      <c r="B14" s="206"/>
      <c r="C14" s="83" t="s">
        <v>54</v>
      </c>
      <c r="D14" s="84"/>
      <c r="E14" s="85"/>
      <c r="F14" s="86"/>
      <c r="G14" s="87"/>
      <c r="H14" s="102" t="s">
        <v>65</v>
      </c>
      <c r="I14" s="103"/>
      <c r="J14" s="100" t="s">
        <v>105</v>
      </c>
      <c r="K14" s="101"/>
      <c r="L14" s="40" t="s">
        <v>13</v>
      </c>
      <c r="M14" s="40">
        <v>44958</v>
      </c>
      <c r="N14" s="104">
        <v>9000</v>
      </c>
      <c r="O14" s="105"/>
    </row>
    <row r="15" spans="1:15" ht="22.5" customHeight="1">
      <c r="A15" s="1">
        <v>1899</v>
      </c>
      <c r="B15" s="206"/>
      <c r="C15" s="83" t="s">
        <v>14</v>
      </c>
      <c r="D15" s="84"/>
      <c r="E15" s="85"/>
      <c r="F15" s="86"/>
      <c r="G15" s="87"/>
      <c r="H15" s="102" t="s">
        <v>62</v>
      </c>
      <c r="I15" s="103"/>
      <c r="J15" s="100" t="s">
        <v>108</v>
      </c>
      <c r="K15" s="101"/>
      <c r="L15" s="37" t="s">
        <v>13</v>
      </c>
      <c r="M15" s="37">
        <v>44927</v>
      </c>
      <c r="N15" s="104">
        <v>55000</v>
      </c>
      <c r="O15" s="105"/>
    </row>
    <row r="16" spans="1:15" ht="22.5" customHeight="1">
      <c r="A16" s="1">
        <v>1899</v>
      </c>
      <c r="B16" s="206"/>
      <c r="C16" s="83" t="s">
        <v>59</v>
      </c>
      <c r="D16" s="84"/>
      <c r="E16" s="85"/>
      <c r="F16" s="86"/>
      <c r="G16" s="87"/>
      <c r="H16" s="102" t="s">
        <v>60</v>
      </c>
      <c r="I16" s="103"/>
      <c r="J16" s="100" t="s">
        <v>107</v>
      </c>
      <c r="K16" s="101"/>
      <c r="L16" s="38" t="s">
        <v>13</v>
      </c>
      <c r="M16" s="38">
        <v>45021</v>
      </c>
      <c r="N16" s="104">
        <v>21000</v>
      </c>
      <c r="O16" s="105"/>
    </row>
    <row r="17" spans="1:15" ht="22.5" customHeight="1">
      <c r="A17" s="1">
        <v>1899</v>
      </c>
      <c r="B17" s="206"/>
      <c r="C17" s="83" t="s">
        <v>117</v>
      </c>
      <c r="D17" s="84"/>
      <c r="E17" s="85"/>
      <c r="F17" s="86"/>
      <c r="G17" s="87"/>
      <c r="H17" s="102" t="s">
        <v>13</v>
      </c>
      <c r="I17" s="103"/>
      <c r="J17" s="100" t="s">
        <v>122</v>
      </c>
      <c r="K17" s="101"/>
      <c r="L17" s="38" t="s">
        <v>13</v>
      </c>
      <c r="M17" s="38" t="s">
        <v>13</v>
      </c>
      <c r="N17" s="104">
        <f>6000+1000+7206</f>
        <v>14206</v>
      </c>
      <c r="O17" s="105"/>
    </row>
    <row r="18" spans="1:15" ht="25.5" customHeight="1">
      <c r="A18" s="1">
        <v>1899</v>
      </c>
      <c r="B18" s="206"/>
      <c r="C18" s="155" t="s">
        <v>123</v>
      </c>
      <c r="D18" s="156"/>
      <c r="E18" s="157"/>
      <c r="F18" s="86"/>
      <c r="G18" s="87"/>
      <c r="H18" s="102" t="s">
        <v>13</v>
      </c>
      <c r="I18" s="103"/>
      <c r="J18" s="100" t="s">
        <v>124</v>
      </c>
      <c r="K18" s="101"/>
      <c r="L18" s="38">
        <v>44987</v>
      </c>
      <c r="M18" s="38" t="s">
        <v>13</v>
      </c>
      <c r="N18" s="104">
        <v>1248</v>
      </c>
      <c r="O18" s="105"/>
    </row>
    <row r="19" spans="1:15" ht="27" customHeight="1">
      <c r="A19" s="1">
        <v>1899</v>
      </c>
      <c r="B19" s="206"/>
      <c r="C19" s="155" t="s">
        <v>125</v>
      </c>
      <c r="D19" s="156"/>
      <c r="E19" s="157"/>
      <c r="F19" s="86"/>
      <c r="G19" s="87"/>
      <c r="H19" s="102" t="s">
        <v>13</v>
      </c>
      <c r="I19" s="103"/>
      <c r="J19" s="100" t="s">
        <v>126</v>
      </c>
      <c r="K19" s="101"/>
      <c r="L19" s="38">
        <v>45019</v>
      </c>
      <c r="M19" s="38" t="s">
        <v>13</v>
      </c>
      <c r="N19" s="104">
        <v>1500</v>
      </c>
      <c r="O19" s="105"/>
    </row>
    <row r="20" spans="1:15" ht="26.25" customHeight="1">
      <c r="A20" s="1">
        <v>1899</v>
      </c>
      <c r="B20" s="206"/>
      <c r="C20" s="83" t="s">
        <v>46</v>
      </c>
      <c r="D20" s="84"/>
      <c r="E20" s="85"/>
      <c r="F20" s="86"/>
      <c r="G20" s="87"/>
      <c r="H20" s="153" t="s">
        <v>131</v>
      </c>
      <c r="I20" s="154"/>
      <c r="J20" s="173" t="s">
        <v>127</v>
      </c>
      <c r="K20" s="174"/>
      <c r="L20" s="53">
        <v>45054</v>
      </c>
      <c r="M20" s="53" t="s">
        <v>13</v>
      </c>
      <c r="N20" s="115">
        <v>2478.32</v>
      </c>
      <c r="O20" s="116"/>
    </row>
    <row r="21" spans="1:15" ht="21" customHeight="1">
      <c r="A21" s="1">
        <v>1899</v>
      </c>
      <c r="B21" s="206"/>
      <c r="C21" s="83" t="s">
        <v>18</v>
      </c>
      <c r="D21" s="84"/>
      <c r="E21" s="85"/>
      <c r="F21" s="86"/>
      <c r="G21" s="87"/>
      <c r="H21" s="216" t="s">
        <v>64</v>
      </c>
      <c r="I21" s="217"/>
      <c r="J21" s="136" t="s">
        <v>106</v>
      </c>
      <c r="K21" s="137"/>
      <c r="L21" s="54" t="s">
        <v>13</v>
      </c>
      <c r="M21" s="54">
        <v>44939</v>
      </c>
      <c r="N21" s="119">
        <v>205000</v>
      </c>
      <c r="O21" s="120"/>
    </row>
    <row r="22" spans="1:15" ht="21.75" customHeight="1">
      <c r="A22" s="1">
        <v>1899</v>
      </c>
      <c r="B22" s="206"/>
      <c r="C22" s="143" t="s">
        <v>80</v>
      </c>
      <c r="D22" s="144"/>
      <c r="E22" s="145"/>
      <c r="F22" s="88"/>
      <c r="G22" s="89"/>
      <c r="H22" s="216" t="s">
        <v>63</v>
      </c>
      <c r="I22" s="217"/>
      <c r="J22" s="110" t="s">
        <v>15</v>
      </c>
      <c r="K22" s="111"/>
      <c r="L22" s="55">
        <v>43946</v>
      </c>
      <c r="M22" s="55" t="s">
        <v>13</v>
      </c>
      <c r="N22" s="119">
        <v>75000</v>
      </c>
      <c r="O22" s="120"/>
    </row>
    <row r="23" spans="1:15" ht="21.75" customHeight="1">
      <c r="A23" s="1">
        <v>1899</v>
      </c>
      <c r="B23" s="206"/>
      <c r="C23" s="123" t="s">
        <v>26</v>
      </c>
      <c r="D23" s="124"/>
      <c r="E23" s="125"/>
      <c r="F23" s="126" t="s">
        <v>82</v>
      </c>
      <c r="G23" s="127"/>
      <c r="H23" s="251" t="s">
        <v>31</v>
      </c>
      <c r="I23" s="252"/>
      <c r="J23" s="138" t="s">
        <v>110</v>
      </c>
      <c r="K23" s="139"/>
      <c r="L23" s="56" t="s">
        <v>13</v>
      </c>
      <c r="M23" s="56">
        <v>44973</v>
      </c>
      <c r="N23" s="249">
        <v>39000</v>
      </c>
      <c r="O23" s="250"/>
    </row>
    <row r="24" spans="1:15" ht="21" customHeight="1">
      <c r="A24" s="1">
        <v>1899</v>
      </c>
      <c r="B24" s="206"/>
      <c r="C24" s="143" t="s">
        <v>43</v>
      </c>
      <c r="D24" s="144"/>
      <c r="E24" s="145"/>
      <c r="F24" s="88"/>
      <c r="G24" s="89"/>
      <c r="H24" s="153" t="s">
        <v>132</v>
      </c>
      <c r="I24" s="154"/>
      <c r="J24" s="158" t="s">
        <v>16</v>
      </c>
      <c r="K24" s="159"/>
      <c r="L24" s="48">
        <v>43906</v>
      </c>
      <c r="M24" s="39" t="s">
        <v>13</v>
      </c>
      <c r="N24" s="115">
        <v>4170</v>
      </c>
      <c r="O24" s="116"/>
    </row>
    <row r="25" spans="1:15" ht="21" customHeight="1">
      <c r="A25" s="1">
        <v>1899</v>
      </c>
      <c r="B25" s="206"/>
      <c r="C25" s="112" t="s">
        <v>85</v>
      </c>
      <c r="D25" s="113"/>
      <c r="E25" s="114"/>
      <c r="F25" s="117" t="s">
        <v>86</v>
      </c>
      <c r="G25" s="118"/>
      <c r="H25" s="150" t="s">
        <v>13</v>
      </c>
      <c r="I25" s="151"/>
      <c r="J25" s="110" t="s">
        <v>136</v>
      </c>
      <c r="K25" s="111"/>
      <c r="L25" s="32" t="s">
        <v>13</v>
      </c>
      <c r="M25" s="32" t="s">
        <v>13</v>
      </c>
      <c r="N25" s="119">
        <v>4800</v>
      </c>
      <c r="O25" s="120"/>
    </row>
    <row r="26" spans="1:25" ht="21" customHeight="1">
      <c r="A26" s="1">
        <v>1899</v>
      </c>
      <c r="B26" s="206"/>
      <c r="C26" s="112" t="s">
        <v>4</v>
      </c>
      <c r="D26" s="113"/>
      <c r="E26" s="114"/>
      <c r="F26" s="117" t="s">
        <v>83</v>
      </c>
      <c r="G26" s="118"/>
      <c r="H26" s="216" t="s">
        <v>13</v>
      </c>
      <c r="I26" s="217"/>
      <c r="J26" s="110" t="s">
        <v>12</v>
      </c>
      <c r="K26" s="111"/>
      <c r="L26" s="33" t="s">
        <v>13</v>
      </c>
      <c r="M26" s="32" t="s">
        <v>13</v>
      </c>
      <c r="N26" s="119">
        <v>2700</v>
      </c>
      <c r="O26" s="120"/>
      <c r="T26" s="29" t="s">
        <v>22</v>
      </c>
      <c r="U26" s="30"/>
      <c r="V26" s="102" t="s">
        <v>67</v>
      </c>
      <c r="W26" s="103"/>
      <c r="X26" s="273" t="s">
        <v>19</v>
      </c>
      <c r="Y26" s="274"/>
    </row>
    <row r="27" spans="1:15" ht="21" customHeight="1">
      <c r="A27" s="1">
        <v>1899</v>
      </c>
      <c r="B27" s="206"/>
      <c r="C27" s="112" t="s">
        <v>85</v>
      </c>
      <c r="D27" s="113"/>
      <c r="E27" s="114"/>
      <c r="F27" s="117" t="s">
        <v>84</v>
      </c>
      <c r="G27" s="118"/>
      <c r="H27" s="108" t="s">
        <v>13</v>
      </c>
      <c r="I27" s="109"/>
      <c r="J27" s="110" t="s">
        <v>87</v>
      </c>
      <c r="K27" s="111"/>
      <c r="L27" s="32" t="s">
        <v>13</v>
      </c>
      <c r="M27" s="32" t="s">
        <v>13</v>
      </c>
      <c r="N27" s="119">
        <v>1200</v>
      </c>
      <c r="O27" s="120"/>
    </row>
    <row r="28" spans="1:15" ht="21" customHeight="1">
      <c r="A28" s="1">
        <v>1899</v>
      </c>
      <c r="B28" s="206"/>
      <c r="C28" s="112" t="s">
        <v>94</v>
      </c>
      <c r="D28" s="113"/>
      <c r="E28" s="114"/>
      <c r="F28" s="117" t="s">
        <v>90</v>
      </c>
      <c r="G28" s="118"/>
      <c r="H28" s="108" t="s">
        <v>13</v>
      </c>
      <c r="I28" s="109"/>
      <c r="J28" s="110" t="s">
        <v>95</v>
      </c>
      <c r="K28" s="111"/>
      <c r="L28" s="32" t="s">
        <v>13</v>
      </c>
      <c r="M28" s="32" t="s">
        <v>13</v>
      </c>
      <c r="N28" s="119">
        <v>12000</v>
      </c>
      <c r="O28" s="120"/>
    </row>
    <row r="29" spans="1:18" ht="21" customHeight="1" thickBot="1">
      <c r="A29" s="1">
        <v>1899</v>
      </c>
      <c r="B29" s="74"/>
      <c r="C29" s="170" t="s">
        <v>97</v>
      </c>
      <c r="D29" s="171"/>
      <c r="E29" s="172"/>
      <c r="F29" s="160" t="s">
        <v>96</v>
      </c>
      <c r="G29" s="161"/>
      <c r="H29" s="162" t="s">
        <v>13</v>
      </c>
      <c r="I29" s="163"/>
      <c r="J29" s="259" t="s">
        <v>98</v>
      </c>
      <c r="K29" s="260"/>
      <c r="L29" s="47" t="s">
        <v>13</v>
      </c>
      <c r="M29" s="32" t="s">
        <v>13</v>
      </c>
      <c r="N29" s="188">
        <v>5000</v>
      </c>
      <c r="O29" s="189"/>
      <c r="P29" s="26"/>
      <c r="Q29" s="26"/>
      <c r="R29" s="26"/>
    </row>
    <row r="30" spans="2:15" ht="15.75" customHeight="1" thickBot="1">
      <c r="B30" s="95" t="s">
        <v>36</v>
      </c>
      <c r="C30" s="96"/>
      <c r="D30" s="96"/>
      <c r="E30" s="96"/>
      <c r="F30" s="96"/>
      <c r="G30" s="96"/>
      <c r="H30" s="96"/>
      <c r="I30" s="96"/>
      <c r="J30" s="96"/>
      <c r="K30" s="97"/>
      <c r="L30" s="70">
        <f>SUM(N4:O29)</f>
        <v>723824.54</v>
      </c>
      <c r="M30" s="71"/>
      <c r="N30" s="71"/>
      <c r="O30" s="72"/>
    </row>
    <row r="31" spans="2:15" ht="6.75" customHeight="1" thickBo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8"/>
      <c r="O31" s="18"/>
    </row>
    <row r="32" spans="1:18" ht="24.75" customHeight="1">
      <c r="A32" s="1">
        <v>1899</v>
      </c>
      <c r="B32" s="23" t="s">
        <v>5</v>
      </c>
      <c r="C32" s="80" t="s">
        <v>6</v>
      </c>
      <c r="D32" s="81"/>
      <c r="E32" s="82"/>
      <c r="F32" s="75" t="s">
        <v>20</v>
      </c>
      <c r="G32" s="131"/>
      <c r="H32" s="80" t="s">
        <v>7</v>
      </c>
      <c r="I32" s="82"/>
      <c r="J32" s="80" t="s">
        <v>8</v>
      </c>
      <c r="K32" s="82"/>
      <c r="L32" s="44" t="s">
        <v>102</v>
      </c>
      <c r="M32" s="36" t="s">
        <v>103</v>
      </c>
      <c r="N32" s="75" t="s">
        <v>112</v>
      </c>
      <c r="O32" s="76"/>
      <c r="R32" s="25"/>
    </row>
    <row r="33" spans="1:15" ht="21" customHeight="1">
      <c r="A33" s="1">
        <v>1899</v>
      </c>
      <c r="B33" s="73" t="s">
        <v>34</v>
      </c>
      <c r="C33" s="112" t="s">
        <v>55</v>
      </c>
      <c r="D33" s="113"/>
      <c r="E33" s="114"/>
      <c r="F33" s="117" t="s">
        <v>81</v>
      </c>
      <c r="G33" s="118"/>
      <c r="H33" s="150" t="s">
        <v>66</v>
      </c>
      <c r="I33" s="151"/>
      <c r="J33" s="168" t="s">
        <v>40</v>
      </c>
      <c r="K33" s="169"/>
      <c r="L33" s="48"/>
      <c r="M33" s="49">
        <v>45215</v>
      </c>
      <c r="N33" s="164">
        <v>10000</v>
      </c>
      <c r="O33" s="165"/>
    </row>
    <row r="34" spans="1:15" ht="19.5" customHeight="1" thickBot="1">
      <c r="A34" s="1">
        <v>1899</v>
      </c>
      <c r="B34" s="74"/>
      <c r="C34" s="170" t="s">
        <v>2</v>
      </c>
      <c r="D34" s="171"/>
      <c r="E34" s="172"/>
      <c r="F34" s="160" t="s">
        <v>82</v>
      </c>
      <c r="G34" s="161"/>
      <c r="H34" s="162" t="s">
        <v>67</v>
      </c>
      <c r="I34" s="163"/>
      <c r="J34" s="166" t="s">
        <v>137</v>
      </c>
      <c r="K34" s="167"/>
      <c r="L34" s="48">
        <v>44928</v>
      </c>
      <c r="M34" s="35"/>
      <c r="N34" s="148">
        <v>5000</v>
      </c>
      <c r="O34" s="149"/>
    </row>
    <row r="35" spans="2:15" ht="15.75" customHeight="1" thickBot="1">
      <c r="B35" s="95" t="s">
        <v>37</v>
      </c>
      <c r="C35" s="96"/>
      <c r="D35" s="96"/>
      <c r="E35" s="96"/>
      <c r="F35" s="96"/>
      <c r="G35" s="96"/>
      <c r="H35" s="96"/>
      <c r="I35" s="96"/>
      <c r="J35" s="96"/>
      <c r="K35" s="97"/>
      <c r="L35" s="70">
        <f>SUM(N33:O34)</f>
        <v>15000</v>
      </c>
      <c r="M35" s="71"/>
      <c r="N35" s="71"/>
      <c r="O35" s="72"/>
    </row>
    <row r="36" spans="2:15" ht="15.7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7"/>
      <c r="O36" s="27"/>
    </row>
    <row r="37" spans="2:15" ht="15.7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7"/>
      <c r="O37" s="27"/>
    </row>
    <row r="38" spans="2:8" ht="6.75" customHeight="1" thickBot="1">
      <c r="B38" s="2"/>
      <c r="C38" s="6"/>
      <c r="D38" s="2"/>
      <c r="E38" s="2"/>
      <c r="F38" s="2"/>
      <c r="G38" s="2"/>
      <c r="H38" s="2"/>
    </row>
    <row r="39" spans="1:15" ht="24.75" customHeight="1">
      <c r="A39" s="1">
        <v>1899</v>
      </c>
      <c r="B39" s="23" t="s">
        <v>5</v>
      </c>
      <c r="C39" s="80" t="s">
        <v>6</v>
      </c>
      <c r="D39" s="81"/>
      <c r="E39" s="82"/>
      <c r="F39" s="75" t="s">
        <v>20</v>
      </c>
      <c r="G39" s="131"/>
      <c r="H39" s="80" t="s">
        <v>7</v>
      </c>
      <c r="I39" s="82"/>
      <c r="J39" s="80" t="s">
        <v>8</v>
      </c>
      <c r="K39" s="82"/>
      <c r="L39" s="44" t="s">
        <v>102</v>
      </c>
      <c r="M39" s="36" t="s">
        <v>103</v>
      </c>
      <c r="N39" s="75" t="s">
        <v>112</v>
      </c>
      <c r="O39" s="76"/>
    </row>
    <row r="40" spans="1:15" ht="21" customHeight="1">
      <c r="A40" s="1">
        <v>1899</v>
      </c>
      <c r="B40" s="73" t="s">
        <v>35</v>
      </c>
      <c r="C40" s="123" t="s">
        <v>1</v>
      </c>
      <c r="D40" s="124"/>
      <c r="E40" s="125"/>
      <c r="F40" s="126" t="s">
        <v>99</v>
      </c>
      <c r="G40" s="127"/>
      <c r="H40" s="269" t="s">
        <v>68</v>
      </c>
      <c r="I40" s="270"/>
      <c r="J40" s="253" t="s">
        <v>113</v>
      </c>
      <c r="K40" s="254"/>
      <c r="L40" s="43" t="s">
        <v>13</v>
      </c>
      <c r="M40" s="43">
        <v>45172</v>
      </c>
      <c r="N40" s="266">
        <v>190000</v>
      </c>
      <c r="O40" s="267"/>
    </row>
    <row r="41" spans="1:15" ht="21" customHeight="1">
      <c r="A41" s="1">
        <v>1899</v>
      </c>
      <c r="B41" s="206"/>
      <c r="C41" s="83" t="s">
        <v>42</v>
      </c>
      <c r="D41" s="84"/>
      <c r="E41" s="85"/>
      <c r="F41" s="86"/>
      <c r="G41" s="87"/>
      <c r="H41" s="255" t="s">
        <v>33</v>
      </c>
      <c r="I41" s="256"/>
      <c r="J41" s="273" t="s">
        <v>113</v>
      </c>
      <c r="K41" s="274"/>
      <c r="L41" s="38" t="s">
        <v>13</v>
      </c>
      <c r="M41" s="38">
        <v>45153</v>
      </c>
      <c r="N41" s="271">
        <v>32000</v>
      </c>
      <c r="O41" s="272"/>
    </row>
    <row r="42" spans="1:15" ht="21" customHeight="1">
      <c r="A42" s="1">
        <v>1899</v>
      </c>
      <c r="B42" s="206"/>
      <c r="C42" s="143" t="s">
        <v>75</v>
      </c>
      <c r="D42" s="144"/>
      <c r="E42" s="145"/>
      <c r="F42" s="88"/>
      <c r="G42" s="89"/>
      <c r="H42" s="132" t="s">
        <v>76</v>
      </c>
      <c r="I42" s="133"/>
      <c r="J42" s="204" t="s">
        <v>113</v>
      </c>
      <c r="K42" s="261"/>
      <c r="L42" s="39" t="s">
        <v>13</v>
      </c>
      <c r="M42" s="39">
        <v>45042</v>
      </c>
      <c r="N42" s="77">
        <v>62000</v>
      </c>
      <c r="O42" s="78"/>
    </row>
    <row r="43" spans="1:15" ht="21" customHeight="1">
      <c r="A43" s="1">
        <v>1899</v>
      </c>
      <c r="B43" s="206"/>
      <c r="C43" s="112" t="s">
        <v>50</v>
      </c>
      <c r="D43" s="113"/>
      <c r="E43" s="114"/>
      <c r="F43" s="117" t="s">
        <v>81</v>
      </c>
      <c r="G43" s="118"/>
      <c r="H43" s="216" t="s">
        <v>69</v>
      </c>
      <c r="I43" s="217"/>
      <c r="J43" s="146" t="s">
        <v>133</v>
      </c>
      <c r="K43" s="147"/>
      <c r="L43" s="55" t="s">
        <v>13</v>
      </c>
      <c r="M43" s="55">
        <v>45124</v>
      </c>
      <c r="N43" s="241">
        <v>27000</v>
      </c>
      <c r="O43" s="242"/>
    </row>
    <row r="44" spans="1:15" ht="21" customHeight="1">
      <c r="A44" s="1">
        <v>1899</v>
      </c>
      <c r="B44" s="206"/>
      <c r="C44" s="112" t="s">
        <v>146</v>
      </c>
      <c r="D44" s="113"/>
      <c r="E44" s="114"/>
      <c r="F44" s="117"/>
      <c r="G44" s="118"/>
      <c r="H44" s="150" t="s">
        <v>144</v>
      </c>
      <c r="I44" s="151"/>
      <c r="J44" s="168" t="s">
        <v>145</v>
      </c>
      <c r="K44" s="169"/>
      <c r="L44" s="62" t="s">
        <v>13</v>
      </c>
      <c r="M44" s="51">
        <v>45209</v>
      </c>
      <c r="N44" s="241">
        <v>6000</v>
      </c>
      <c r="O44" s="242"/>
    </row>
    <row r="45" spans="1:15" ht="21" customHeight="1" thickBot="1">
      <c r="A45" s="1">
        <v>1899</v>
      </c>
      <c r="B45" s="74"/>
      <c r="C45" s="170" t="s">
        <v>24</v>
      </c>
      <c r="D45" s="171"/>
      <c r="E45" s="172"/>
      <c r="F45" s="160" t="s">
        <v>90</v>
      </c>
      <c r="G45" s="161"/>
      <c r="H45" s="257" t="s">
        <v>13</v>
      </c>
      <c r="I45" s="258"/>
      <c r="J45" s="264" t="s">
        <v>25</v>
      </c>
      <c r="K45" s="265"/>
      <c r="L45" s="45" t="s">
        <v>13</v>
      </c>
      <c r="M45" s="45" t="s">
        <v>13</v>
      </c>
      <c r="N45" s="262">
        <v>5000</v>
      </c>
      <c r="O45" s="263"/>
    </row>
    <row r="46" spans="2:16" ht="15.75" customHeight="1" thickBot="1">
      <c r="B46" s="95" t="s">
        <v>38</v>
      </c>
      <c r="C46" s="96"/>
      <c r="D46" s="96"/>
      <c r="E46" s="96"/>
      <c r="F46" s="96"/>
      <c r="G46" s="96"/>
      <c r="H46" s="96"/>
      <c r="I46" s="96"/>
      <c r="J46" s="96"/>
      <c r="K46" s="97"/>
      <c r="L46" s="247">
        <f>SUM(N40:O45)</f>
        <v>322000</v>
      </c>
      <c r="M46" s="98"/>
      <c r="N46" s="98"/>
      <c r="O46" s="99"/>
      <c r="P46" s="24"/>
    </row>
    <row r="47" spans="2:16" ht="15.75" customHeight="1" thickBo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9"/>
      <c r="O47" s="19"/>
      <c r="P47" s="24"/>
    </row>
    <row r="48" spans="1:16" ht="15.75" customHeight="1" thickBot="1">
      <c r="A48" s="1">
        <v>1899</v>
      </c>
      <c r="B48" s="140" t="s">
        <v>17</v>
      </c>
      <c r="C48" s="141"/>
      <c r="D48" s="141"/>
      <c r="E48" s="141"/>
      <c r="F48" s="141"/>
      <c r="G48" s="141"/>
      <c r="H48" s="141"/>
      <c r="I48" s="141"/>
      <c r="J48" s="141"/>
      <c r="K48" s="142"/>
      <c r="L48" s="92">
        <f>L30+L35+L46</f>
        <v>1060824.54</v>
      </c>
      <c r="M48" s="93"/>
      <c r="N48" s="93"/>
      <c r="O48" s="94"/>
      <c r="P48" s="24"/>
    </row>
    <row r="49" ht="18" customHeight="1"/>
    <row r="50" spans="2:8" ht="18" customHeight="1">
      <c r="B50" s="2"/>
      <c r="C50" s="5"/>
      <c r="D50" s="2"/>
      <c r="E50" s="2"/>
      <c r="F50" s="2"/>
      <c r="G50" s="2"/>
      <c r="H50" s="2"/>
    </row>
    <row r="51" spans="2:8" ht="18" customHeight="1">
      <c r="B51" s="3"/>
      <c r="C51" s="4"/>
      <c r="D51" s="2"/>
      <c r="E51" s="2"/>
      <c r="F51" s="2"/>
      <c r="G51" s="2"/>
      <c r="H51" s="2"/>
    </row>
    <row r="52" spans="2:8" ht="18" customHeight="1">
      <c r="B52" s="3"/>
      <c r="C52" s="8"/>
      <c r="D52" s="2"/>
      <c r="E52" s="2"/>
      <c r="F52" s="2"/>
      <c r="G52" s="2"/>
      <c r="H52" s="2"/>
    </row>
    <row r="53" spans="2:8" ht="14.25" customHeight="1">
      <c r="B53" s="3"/>
      <c r="C53" s="4"/>
      <c r="D53" s="2"/>
      <c r="E53" s="2"/>
      <c r="F53" s="2"/>
      <c r="G53" s="2"/>
      <c r="H53" s="2"/>
    </row>
    <row r="54" spans="2:8" ht="14.25" customHeight="1">
      <c r="B54" s="3"/>
      <c r="C54" s="4"/>
      <c r="D54" s="2"/>
      <c r="E54" s="2"/>
      <c r="F54" s="2"/>
      <c r="G54" s="2"/>
      <c r="H54" s="2"/>
    </row>
    <row r="55" spans="2:8" ht="14.25" customHeight="1">
      <c r="B55" s="2"/>
      <c r="C55" s="5"/>
      <c r="D55" s="2"/>
      <c r="E55" s="2"/>
      <c r="F55" s="2"/>
      <c r="G55" s="2"/>
      <c r="H55" s="2"/>
    </row>
    <row r="56" spans="2:8" ht="14.25" customHeight="1">
      <c r="B56" s="2"/>
      <c r="C56" s="5"/>
      <c r="D56" s="2"/>
      <c r="E56" s="2"/>
      <c r="F56" s="2"/>
      <c r="G56" s="2"/>
      <c r="H56" s="2"/>
    </row>
    <row r="57" spans="2:8" ht="14.25" customHeight="1">
      <c r="B57" s="2"/>
      <c r="C57" s="5"/>
      <c r="D57" s="2"/>
      <c r="E57" s="2"/>
      <c r="F57" s="2"/>
      <c r="G57" s="2"/>
      <c r="H57" s="2"/>
    </row>
    <row r="58" spans="2:8" ht="14.25" customHeight="1">
      <c r="B58" s="2"/>
      <c r="C58" s="5"/>
      <c r="D58" s="2"/>
      <c r="E58" s="2"/>
      <c r="F58" s="2"/>
      <c r="G58" s="2"/>
      <c r="H58" s="2"/>
    </row>
    <row r="59" spans="2:8" ht="14.25" customHeight="1">
      <c r="B59" s="2"/>
      <c r="C59" s="4"/>
      <c r="D59" s="2"/>
      <c r="E59" s="2"/>
      <c r="F59" s="2"/>
      <c r="G59" s="2"/>
      <c r="H59" s="2"/>
    </row>
    <row r="60" spans="2:8" ht="14.25" customHeight="1">
      <c r="B60" s="2"/>
      <c r="C60" s="2"/>
      <c r="D60" s="2"/>
      <c r="E60" s="2"/>
      <c r="F60" s="2"/>
      <c r="G60" s="2"/>
      <c r="H60" s="2"/>
    </row>
    <row r="61" spans="2:8" ht="14.25" customHeight="1">
      <c r="B61" s="9"/>
      <c r="C61" s="10"/>
      <c r="D61" s="2"/>
      <c r="E61" s="2"/>
      <c r="F61" s="2"/>
      <c r="G61" s="2"/>
      <c r="H61" s="2"/>
    </row>
    <row r="62" spans="2:8" ht="14.25" customHeight="1">
      <c r="B62" s="2"/>
      <c r="C62" s="2"/>
      <c r="D62" s="2"/>
      <c r="E62" s="2"/>
      <c r="F62" s="2"/>
      <c r="G62" s="2"/>
      <c r="H62" s="2"/>
    </row>
    <row r="63" spans="2:8" ht="14.25" customHeight="1">
      <c r="B63" s="2"/>
      <c r="C63" s="10"/>
      <c r="D63" s="2"/>
      <c r="E63" s="2"/>
      <c r="F63" s="2"/>
      <c r="G63" s="2"/>
      <c r="H63" s="2"/>
    </row>
    <row r="64" spans="2:8" ht="14.25" customHeight="1">
      <c r="B64" s="11"/>
      <c r="C64" s="11"/>
      <c r="D64" s="2"/>
      <c r="E64" s="2"/>
      <c r="F64" s="2"/>
      <c r="G64" s="2"/>
      <c r="H64" s="2"/>
    </row>
    <row r="65" spans="2:8" ht="14.25" customHeight="1">
      <c r="B65" s="9"/>
      <c r="C65" s="10"/>
      <c r="D65" s="2"/>
      <c r="E65" s="2"/>
      <c r="F65" s="2"/>
      <c r="G65" s="2"/>
      <c r="H65" s="2"/>
    </row>
    <row r="66" spans="2:8" ht="14.25" customHeight="1">
      <c r="B66" s="12"/>
      <c r="C66" s="12"/>
      <c r="D66" s="2"/>
      <c r="E66" s="2"/>
      <c r="F66" s="2"/>
      <c r="G66" s="2"/>
      <c r="H66" s="2"/>
    </row>
    <row r="67" spans="2:8" ht="14.25" customHeight="1">
      <c r="B67" s="9"/>
      <c r="C67" s="10"/>
      <c r="D67" s="2"/>
      <c r="E67" s="2"/>
      <c r="F67" s="2"/>
      <c r="G67" s="2"/>
      <c r="H67" s="2"/>
    </row>
    <row r="68" spans="2:8" ht="14.25" customHeight="1">
      <c r="B68" s="2"/>
      <c r="C68" s="5"/>
      <c r="D68" s="2"/>
      <c r="E68" s="2"/>
      <c r="F68" s="2"/>
      <c r="G68" s="2"/>
      <c r="H68" s="2"/>
    </row>
    <row r="69" spans="2:8" ht="14.25" customHeight="1">
      <c r="B69" s="9"/>
      <c r="C69" s="13"/>
      <c r="D69" s="2"/>
      <c r="E69" s="2"/>
      <c r="F69" s="2"/>
      <c r="G69" s="2"/>
      <c r="H69" s="2"/>
    </row>
    <row r="70" spans="2:8" ht="14.25" customHeight="1">
      <c r="B70" s="2"/>
      <c r="C70" s="2"/>
      <c r="D70" s="2"/>
      <c r="E70" s="2"/>
      <c r="F70" s="2"/>
      <c r="G70" s="2"/>
      <c r="H70" s="2"/>
    </row>
    <row r="71" spans="2:8" ht="14.25" customHeight="1">
      <c r="B71" s="2"/>
      <c r="C71" s="2"/>
      <c r="D71" s="2"/>
      <c r="E71" s="2"/>
      <c r="F71" s="2"/>
      <c r="G71" s="2"/>
      <c r="H71" s="2"/>
    </row>
    <row r="72" spans="2:8" ht="14.25" customHeight="1">
      <c r="B72" s="2"/>
      <c r="C72" s="2"/>
      <c r="D72" s="2"/>
      <c r="E72" s="2"/>
      <c r="F72" s="2"/>
      <c r="G72" s="2"/>
      <c r="H72" s="2"/>
    </row>
    <row r="73" spans="2:8" ht="14.25" customHeight="1">
      <c r="B73" s="2"/>
      <c r="C73" s="14"/>
      <c r="D73" s="2"/>
      <c r="E73" s="2"/>
      <c r="F73" s="2"/>
      <c r="G73" s="2"/>
      <c r="H73" s="2"/>
    </row>
    <row r="74" spans="2:8" ht="14.25" customHeight="1">
      <c r="B74" s="2"/>
      <c r="C74" s="2"/>
      <c r="D74" s="2"/>
      <c r="E74" s="2"/>
      <c r="F74" s="2"/>
      <c r="G74" s="2"/>
      <c r="H74" s="2"/>
    </row>
    <row r="75" spans="2:8" ht="14.25" customHeight="1">
      <c r="B75" s="2"/>
      <c r="C75" s="2"/>
      <c r="D75" s="2"/>
      <c r="E75" s="2"/>
      <c r="F75" s="2"/>
      <c r="G75" s="2"/>
      <c r="H75" s="2"/>
    </row>
    <row r="76" spans="2:8" ht="14.25" customHeight="1">
      <c r="B76" s="2"/>
      <c r="C76" s="2"/>
      <c r="D76" s="2"/>
      <c r="E76" s="2"/>
      <c r="F76" s="2"/>
      <c r="G76" s="2"/>
      <c r="H76" s="2"/>
    </row>
    <row r="77" spans="2:8" ht="14.25" customHeight="1">
      <c r="B77" s="2"/>
      <c r="C77" s="2"/>
      <c r="D77" s="2"/>
      <c r="E77" s="2"/>
      <c r="F77" s="2"/>
      <c r="G77" s="2"/>
      <c r="H77" s="2"/>
    </row>
    <row r="78" spans="2:8" ht="14.25" customHeight="1">
      <c r="B78" s="2"/>
      <c r="C78" s="2"/>
      <c r="D78" s="2"/>
      <c r="E78" s="2"/>
      <c r="F78" s="2"/>
      <c r="G78" s="2"/>
      <c r="H78" s="2"/>
    </row>
    <row r="79" spans="2:8" ht="14.25" customHeight="1">
      <c r="B79" s="2"/>
      <c r="C79" s="2"/>
      <c r="D79" s="2"/>
      <c r="E79" s="2"/>
      <c r="F79" s="2"/>
      <c r="G79" s="2"/>
      <c r="H79" s="2"/>
    </row>
    <row r="80" spans="2:8" ht="14.25" customHeight="1">
      <c r="B80" s="2"/>
      <c r="C80" s="2"/>
      <c r="D80" s="2"/>
      <c r="E80" s="2"/>
      <c r="F80" s="2"/>
      <c r="G80" s="2"/>
      <c r="H80" s="2"/>
    </row>
    <row r="81" spans="2:8" ht="14.25" customHeight="1">
      <c r="B81" s="2"/>
      <c r="C81" s="2"/>
      <c r="D81" s="2"/>
      <c r="E81" s="2"/>
      <c r="F81" s="2"/>
      <c r="G81" s="2"/>
      <c r="H81" s="2"/>
    </row>
    <row r="82" spans="2:8" ht="14.25" customHeight="1">
      <c r="B82" s="2"/>
      <c r="C82" s="2"/>
      <c r="D82" s="2"/>
      <c r="E82" s="2"/>
      <c r="F82" s="2"/>
      <c r="G82" s="2"/>
      <c r="H82" s="2"/>
    </row>
    <row r="83" spans="2:8" ht="14.25" customHeight="1">
      <c r="B83" s="2"/>
      <c r="C83" s="2"/>
      <c r="D83" s="2"/>
      <c r="E83" s="2"/>
      <c r="F83" s="2"/>
      <c r="G83" s="2"/>
      <c r="H83" s="2"/>
    </row>
    <row r="84" spans="2:8" ht="14.25" customHeight="1">
      <c r="B84" s="2"/>
      <c r="C84" s="2"/>
      <c r="D84" s="2"/>
      <c r="E84" s="2"/>
      <c r="F84" s="2"/>
      <c r="G84" s="2"/>
      <c r="H84" s="2"/>
    </row>
    <row r="85" spans="2:8" ht="14.25" customHeight="1">
      <c r="B85" s="2"/>
      <c r="C85" s="2"/>
      <c r="D85" s="2"/>
      <c r="E85" s="2"/>
      <c r="F85" s="2"/>
      <c r="G85" s="2"/>
      <c r="H85" s="2"/>
    </row>
    <row r="86" spans="2:8" ht="14.25" customHeight="1">
      <c r="B86" s="2"/>
      <c r="C86" s="2"/>
      <c r="D86" s="2"/>
      <c r="E86" s="2"/>
      <c r="F86" s="2"/>
      <c r="G86" s="2"/>
      <c r="H86" s="2"/>
    </row>
    <row r="87" spans="2:8" ht="14.25" customHeight="1">
      <c r="B87" s="2"/>
      <c r="C87" s="2"/>
      <c r="D87" s="2"/>
      <c r="E87" s="2"/>
      <c r="F87" s="2"/>
      <c r="G87" s="2"/>
      <c r="H87" s="2"/>
    </row>
    <row r="88" spans="2:8" ht="14.25" customHeight="1">
      <c r="B88" s="2"/>
      <c r="C88" s="2"/>
      <c r="D88" s="2"/>
      <c r="E88" s="2"/>
      <c r="F88" s="2"/>
      <c r="G88" s="2"/>
      <c r="H88" s="2"/>
    </row>
    <row r="89" spans="2:8" ht="14.25" customHeight="1">
      <c r="B89" s="2"/>
      <c r="C89" s="2"/>
      <c r="D89" s="2"/>
      <c r="E89" s="2"/>
      <c r="F89" s="2"/>
      <c r="G89" s="2"/>
      <c r="H89" s="2"/>
    </row>
    <row r="90" spans="2:8" ht="14.25" customHeight="1">
      <c r="B90" s="2"/>
      <c r="C90" s="2"/>
      <c r="D90" s="2"/>
      <c r="E90" s="2"/>
      <c r="F90" s="2"/>
      <c r="G90" s="2"/>
      <c r="H90" s="2"/>
    </row>
    <row r="91" spans="2:8" ht="14.25" customHeight="1">
      <c r="B91" s="2"/>
      <c r="C91" s="2"/>
      <c r="D91" s="2"/>
      <c r="E91" s="2"/>
      <c r="F91" s="2"/>
      <c r="G91" s="2"/>
      <c r="H91" s="2"/>
    </row>
    <row r="92" spans="2:8" ht="14.25" customHeight="1">
      <c r="B92" s="2"/>
      <c r="C92" s="2"/>
      <c r="D92" s="2"/>
      <c r="E92" s="2"/>
      <c r="F92" s="2"/>
      <c r="G92" s="2"/>
      <c r="H92" s="2"/>
    </row>
    <row r="93" spans="2:8" ht="14.25" customHeight="1">
      <c r="B93" s="2"/>
      <c r="C93" s="2"/>
      <c r="D93" s="2"/>
      <c r="E93" s="2"/>
      <c r="F93" s="2"/>
      <c r="G93" s="2"/>
      <c r="H93" s="2"/>
    </row>
    <row r="94" spans="2:8" ht="14.25" customHeight="1">
      <c r="B94" s="2"/>
      <c r="C94" s="2"/>
      <c r="D94" s="2"/>
      <c r="E94" s="2"/>
      <c r="F94" s="2"/>
      <c r="G94" s="2"/>
      <c r="H94" s="2"/>
    </row>
    <row r="95" spans="2:8" ht="18" customHeight="1">
      <c r="B95" s="2"/>
      <c r="C95" s="15"/>
      <c r="D95" s="2"/>
      <c r="E95" s="2"/>
      <c r="F95" s="2"/>
      <c r="G95" s="2"/>
      <c r="H95" s="2"/>
    </row>
    <row r="96" spans="2:8" ht="18" customHeight="1">
      <c r="B96" s="2"/>
      <c r="C96" s="2"/>
      <c r="D96" s="2"/>
      <c r="E96" s="2"/>
      <c r="F96" s="2"/>
      <c r="G96" s="2"/>
      <c r="H96" s="2"/>
    </row>
    <row r="97" spans="2:8" ht="18" customHeight="1">
      <c r="B97" s="16"/>
      <c r="C97" s="17"/>
      <c r="D97" s="2"/>
      <c r="E97" s="2"/>
      <c r="F97" s="2"/>
      <c r="G97" s="2"/>
      <c r="H97" s="2"/>
    </row>
    <row r="98" spans="2:8" ht="18" customHeight="1">
      <c r="B98" s="2"/>
      <c r="C98" s="8"/>
      <c r="D98" s="2"/>
      <c r="E98" s="2"/>
      <c r="F98" s="2"/>
      <c r="G98" s="2"/>
      <c r="H98" s="2"/>
    </row>
    <row r="99" spans="2:8" ht="15.75" customHeight="1">
      <c r="B99" s="2"/>
      <c r="C99" s="2"/>
      <c r="D99" s="2"/>
      <c r="E99" s="2"/>
      <c r="F99" s="2"/>
      <c r="G99" s="2"/>
      <c r="H99" s="2"/>
    </row>
    <row r="100" spans="2:8" ht="15.75" customHeight="1">
      <c r="B100" s="2"/>
      <c r="C100" s="2"/>
      <c r="D100" s="2"/>
      <c r="E100" s="2"/>
      <c r="F100" s="2"/>
      <c r="G100" s="2"/>
      <c r="H100" s="2"/>
    </row>
  </sheetData>
  <sheetProtection/>
  <mergeCells count="185">
    <mergeCell ref="A2:A3"/>
    <mergeCell ref="J13:K13"/>
    <mergeCell ref="N13:O13"/>
    <mergeCell ref="J20:K20"/>
    <mergeCell ref="C19:E19"/>
    <mergeCell ref="H19:I19"/>
    <mergeCell ref="J19:K19"/>
    <mergeCell ref="N19:O19"/>
    <mergeCell ref="J16:K16"/>
    <mergeCell ref="N7:O7"/>
    <mergeCell ref="C7:E7"/>
    <mergeCell ref="J7:K7"/>
    <mergeCell ref="N10:O10"/>
    <mergeCell ref="C14:E14"/>
    <mergeCell ref="C11:E11"/>
    <mergeCell ref="H11:I11"/>
    <mergeCell ref="J11:K11"/>
    <mergeCell ref="N11:O11"/>
    <mergeCell ref="C12:E12"/>
    <mergeCell ref="J12:K12"/>
    <mergeCell ref="H8:I8"/>
    <mergeCell ref="C6:E6"/>
    <mergeCell ref="H7:I7"/>
    <mergeCell ref="C8:E8"/>
    <mergeCell ref="J14:K14"/>
    <mergeCell ref="C13:E13"/>
    <mergeCell ref="H12:I12"/>
    <mergeCell ref="F8:G22"/>
    <mergeCell ref="H13:I13"/>
    <mergeCell ref="N33:O33"/>
    <mergeCell ref="J34:K34"/>
    <mergeCell ref="H33:I33"/>
    <mergeCell ref="B35:K35"/>
    <mergeCell ref="J33:K33"/>
    <mergeCell ref="B4:B29"/>
    <mergeCell ref="C34:E34"/>
    <mergeCell ref="F26:G26"/>
    <mergeCell ref="H21:I21"/>
    <mergeCell ref="N25:O25"/>
    <mergeCell ref="X26:Y26"/>
    <mergeCell ref="J24:K24"/>
    <mergeCell ref="F33:G33"/>
    <mergeCell ref="F34:G34"/>
    <mergeCell ref="H34:I34"/>
    <mergeCell ref="H24:I24"/>
    <mergeCell ref="V26:W26"/>
    <mergeCell ref="F32:G32"/>
    <mergeCell ref="H32:I32"/>
    <mergeCell ref="N27:O27"/>
    <mergeCell ref="H28:I28"/>
    <mergeCell ref="C23:E23"/>
    <mergeCell ref="C20:E20"/>
    <mergeCell ref="C22:E22"/>
    <mergeCell ref="H20:I20"/>
    <mergeCell ref="H10:I10"/>
    <mergeCell ref="H14:I14"/>
    <mergeCell ref="H22:I22"/>
    <mergeCell ref="C18:E18"/>
    <mergeCell ref="C17:E17"/>
    <mergeCell ref="C43:E43"/>
    <mergeCell ref="F29:G29"/>
    <mergeCell ref="C29:E29"/>
    <mergeCell ref="C32:E32"/>
    <mergeCell ref="C21:E21"/>
    <mergeCell ref="J41:K41"/>
    <mergeCell ref="J32:K32"/>
    <mergeCell ref="H43:I43"/>
    <mergeCell ref="H29:I29"/>
    <mergeCell ref="J28:K28"/>
    <mergeCell ref="F43:G43"/>
    <mergeCell ref="N41:O41"/>
    <mergeCell ref="F44:G44"/>
    <mergeCell ref="H40:I40"/>
    <mergeCell ref="N1:O1"/>
    <mergeCell ref="J43:K43"/>
    <mergeCell ref="N21:O21"/>
    <mergeCell ref="N39:O39"/>
    <mergeCell ref="N34:O34"/>
    <mergeCell ref="N20:O20"/>
    <mergeCell ref="J44:K44"/>
    <mergeCell ref="J21:K21"/>
    <mergeCell ref="J26:K26"/>
    <mergeCell ref="J23:K23"/>
    <mergeCell ref="B48:K48"/>
    <mergeCell ref="N43:O43"/>
    <mergeCell ref="B40:B45"/>
    <mergeCell ref="N40:O40"/>
    <mergeCell ref="C42:E42"/>
    <mergeCell ref="F40:G42"/>
    <mergeCell ref="J45:K45"/>
    <mergeCell ref="C44:E44"/>
    <mergeCell ref="C40:E40"/>
    <mergeCell ref="F39:G39"/>
    <mergeCell ref="C41:E41"/>
    <mergeCell ref="N45:O45"/>
    <mergeCell ref="F45:G45"/>
    <mergeCell ref="H42:I42"/>
    <mergeCell ref="J42:K42"/>
    <mergeCell ref="H44:I44"/>
    <mergeCell ref="J39:K39"/>
    <mergeCell ref="H27:I27"/>
    <mergeCell ref="J27:K27"/>
    <mergeCell ref="C28:E28"/>
    <mergeCell ref="J29:K29"/>
    <mergeCell ref="H45:I45"/>
    <mergeCell ref="H39:I39"/>
    <mergeCell ref="H41:I41"/>
    <mergeCell ref="J40:K40"/>
    <mergeCell ref="C45:E45"/>
    <mergeCell ref="N12:O12"/>
    <mergeCell ref="F28:G28"/>
    <mergeCell ref="C33:E33"/>
    <mergeCell ref="F27:G27"/>
    <mergeCell ref="C26:E26"/>
    <mergeCell ref="C27:E27"/>
    <mergeCell ref="N14:O14"/>
    <mergeCell ref="H26:I26"/>
    <mergeCell ref="H25:I25"/>
    <mergeCell ref="J22:K22"/>
    <mergeCell ref="N16:O16"/>
    <mergeCell ref="N22:O22"/>
    <mergeCell ref="N15:O15"/>
    <mergeCell ref="N28:O28"/>
    <mergeCell ref="N23:O23"/>
    <mergeCell ref="N24:O24"/>
    <mergeCell ref="N26:O26"/>
    <mergeCell ref="N17:O17"/>
    <mergeCell ref="H15:I15"/>
    <mergeCell ref="C25:E25"/>
    <mergeCell ref="H23:I23"/>
    <mergeCell ref="C16:E16"/>
    <mergeCell ref="J15:K15"/>
    <mergeCell ref="F25:G25"/>
    <mergeCell ref="H17:I17"/>
    <mergeCell ref="J17:K17"/>
    <mergeCell ref="H16:I16"/>
    <mergeCell ref="N6:O6"/>
    <mergeCell ref="N8:O8"/>
    <mergeCell ref="N9:O9"/>
    <mergeCell ref="F4:G4"/>
    <mergeCell ref="N5:O5"/>
    <mergeCell ref="J8:K8"/>
    <mergeCell ref="F5:G7"/>
    <mergeCell ref="N4:O4"/>
    <mergeCell ref="J4:K4"/>
    <mergeCell ref="H6:I6"/>
    <mergeCell ref="B1:M1"/>
    <mergeCell ref="C10:E10"/>
    <mergeCell ref="J9:K9"/>
    <mergeCell ref="H5:I5"/>
    <mergeCell ref="J5:K5"/>
    <mergeCell ref="H4:I4"/>
    <mergeCell ref="C4:E4"/>
    <mergeCell ref="C5:E5"/>
    <mergeCell ref="J6:K6"/>
    <mergeCell ref="L48:O48"/>
    <mergeCell ref="B46:K46"/>
    <mergeCell ref="L46:O46"/>
    <mergeCell ref="L35:O35"/>
    <mergeCell ref="B30:K30"/>
    <mergeCell ref="J18:K18"/>
    <mergeCell ref="H18:I18"/>
    <mergeCell ref="N18:O18"/>
    <mergeCell ref="N29:O29"/>
    <mergeCell ref="J25:K25"/>
    <mergeCell ref="M2:M3"/>
    <mergeCell ref="C39:E39"/>
    <mergeCell ref="C9:E9"/>
    <mergeCell ref="F23:G24"/>
    <mergeCell ref="B2:B3"/>
    <mergeCell ref="C2:E3"/>
    <mergeCell ref="J10:K10"/>
    <mergeCell ref="H9:I9"/>
    <mergeCell ref="C24:E24"/>
    <mergeCell ref="C15:E15"/>
    <mergeCell ref="N2:O3"/>
    <mergeCell ref="L30:O30"/>
    <mergeCell ref="B33:B34"/>
    <mergeCell ref="N32:O32"/>
    <mergeCell ref="N44:O44"/>
    <mergeCell ref="N42:O42"/>
    <mergeCell ref="F2:G3"/>
    <mergeCell ref="H2:I3"/>
    <mergeCell ref="J2:K3"/>
    <mergeCell ref="L2:L3"/>
  </mergeCells>
  <printOptions horizontalCentered="1"/>
  <pageMargins left="0" right="0" top="0.1968503937007874" bottom="0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L2" sqref="L2:L3"/>
    </sheetView>
  </sheetViews>
  <sheetFormatPr defaultColWidth="9.140625" defaultRowHeight="12.75"/>
  <cols>
    <col min="1" max="1" width="9.140625" style="232" customWidth="1"/>
    <col min="2" max="2" width="17.28125" style="1" customWidth="1"/>
    <col min="3" max="3" width="14.7109375" style="1" customWidth="1"/>
    <col min="4" max="4" width="11.7109375" style="1" customWidth="1"/>
    <col min="5" max="5" width="8.7109375" style="1" customWidth="1"/>
    <col min="6" max="6" width="6.57421875" style="1" customWidth="1"/>
    <col min="7" max="7" width="5.57421875" style="1" customWidth="1"/>
    <col min="8" max="9" width="7.7109375" style="1" customWidth="1"/>
    <col min="10" max="10" width="16.8515625" style="1" customWidth="1"/>
    <col min="11" max="11" width="53.28125" style="1" customWidth="1"/>
    <col min="12" max="12" width="16.28125" style="1" customWidth="1"/>
    <col min="13" max="13" width="14.7109375" style="1" customWidth="1"/>
    <col min="14" max="15" width="8.28125" style="1" customWidth="1"/>
    <col min="16" max="16" width="9.140625" style="1" customWidth="1"/>
    <col min="17" max="17" width="10.00390625" style="1" bestFit="1" customWidth="1"/>
    <col min="18" max="16384" width="9.140625" style="1" customWidth="1"/>
  </cols>
  <sheetData>
    <row r="1" spans="2:15" ht="24" customHeight="1" thickBot="1">
      <c r="B1" s="175" t="s">
        <v>111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224">
        <f ca="1">TODAY()</f>
        <v>45112</v>
      </c>
      <c r="O1" s="225"/>
    </row>
    <row r="2" spans="1:15" ht="19.5" customHeight="1">
      <c r="A2" s="90" t="s">
        <v>147</v>
      </c>
      <c r="B2" s="90" t="s">
        <v>5</v>
      </c>
      <c r="C2" s="79" t="s">
        <v>6</v>
      </c>
      <c r="D2" s="79"/>
      <c r="E2" s="79"/>
      <c r="F2" s="283" t="s">
        <v>20</v>
      </c>
      <c r="G2" s="283"/>
      <c r="H2" s="79" t="s">
        <v>7</v>
      </c>
      <c r="I2" s="79"/>
      <c r="J2" s="281" t="s">
        <v>8</v>
      </c>
      <c r="K2" s="281"/>
      <c r="L2" s="67" t="s">
        <v>102</v>
      </c>
      <c r="M2" s="67" t="s">
        <v>103</v>
      </c>
      <c r="N2" s="67" t="s">
        <v>112</v>
      </c>
      <c r="O2" s="68"/>
    </row>
    <row r="3" spans="1:15" ht="24.75" customHeight="1" thickBot="1">
      <c r="A3" s="181"/>
      <c r="B3" s="181"/>
      <c r="C3" s="182"/>
      <c r="D3" s="182"/>
      <c r="E3" s="182"/>
      <c r="F3" s="284"/>
      <c r="G3" s="284"/>
      <c r="H3" s="182"/>
      <c r="I3" s="182"/>
      <c r="J3" s="282"/>
      <c r="K3" s="282"/>
      <c r="L3" s="179"/>
      <c r="M3" s="179"/>
      <c r="N3" s="179"/>
      <c r="O3" s="180"/>
    </row>
    <row r="4" spans="1:15" ht="16.5" customHeight="1">
      <c r="A4" s="232">
        <v>1500</v>
      </c>
      <c r="B4" s="205" t="s">
        <v>27</v>
      </c>
      <c r="C4" s="193" t="s">
        <v>47</v>
      </c>
      <c r="D4" s="194"/>
      <c r="E4" s="195"/>
      <c r="F4" s="279" t="s">
        <v>93</v>
      </c>
      <c r="G4" s="280"/>
      <c r="H4" s="226" t="s">
        <v>48</v>
      </c>
      <c r="I4" s="227"/>
      <c r="J4" s="231" t="s">
        <v>138</v>
      </c>
      <c r="K4" s="231"/>
      <c r="L4" s="41">
        <v>45064</v>
      </c>
      <c r="M4" s="61" t="s">
        <v>13</v>
      </c>
      <c r="N4" s="183">
        <v>207585</v>
      </c>
      <c r="O4" s="184"/>
    </row>
    <row r="5" spans="1:15" ht="16.5" customHeight="1">
      <c r="A5" s="232">
        <v>1500</v>
      </c>
      <c r="B5" s="206"/>
      <c r="C5" s="152" t="s">
        <v>44</v>
      </c>
      <c r="D5" s="152"/>
      <c r="E5" s="152"/>
      <c r="F5" s="277" t="s">
        <v>92</v>
      </c>
      <c r="G5" s="278"/>
      <c r="H5" s="129" t="s">
        <v>45</v>
      </c>
      <c r="I5" s="129"/>
      <c r="J5" s="187" t="s">
        <v>21</v>
      </c>
      <c r="K5" s="135"/>
      <c r="L5" s="57" t="s">
        <v>13</v>
      </c>
      <c r="M5" s="41">
        <v>45131</v>
      </c>
      <c r="N5" s="185">
        <v>490000</v>
      </c>
      <c r="O5" s="186"/>
    </row>
    <row r="6" spans="1:15" ht="16.5" customHeight="1">
      <c r="A6" s="232">
        <v>1500</v>
      </c>
      <c r="B6" s="206"/>
      <c r="C6" s="128" t="s">
        <v>77</v>
      </c>
      <c r="D6" s="128" t="s">
        <v>3</v>
      </c>
      <c r="E6" s="128" t="s">
        <v>3</v>
      </c>
      <c r="F6" s="279"/>
      <c r="G6" s="280"/>
      <c r="H6" s="203" t="s">
        <v>32</v>
      </c>
      <c r="I6" s="203"/>
      <c r="J6" s="134" t="s">
        <v>39</v>
      </c>
      <c r="K6" s="204"/>
      <c r="L6" s="57" t="s">
        <v>13</v>
      </c>
      <c r="M6" s="41">
        <v>45267</v>
      </c>
      <c r="N6" s="185">
        <v>640000</v>
      </c>
      <c r="O6" s="186"/>
    </row>
    <row r="7" spans="1:15" ht="16.5" customHeight="1" thickBot="1">
      <c r="A7" s="232">
        <v>1500</v>
      </c>
      <c r="B7" s="206"/>
      <c r="C7" s="221" t="s">
        <v>70</v>
      </c>
      <c r="D7" s="222"/>
      <c r="E7" s="230"/>
      <c r="F7" s="285" t="s">
        <v>81</v>
      </c>
      <c r="G7" s="286"/>
      <c r="H7" s="86" t="s">
        <v>71</v>
      </c>
      <c r="I7" s="87"/>
      <c r="J7" s="221" t="s">
        <v>72</v>
      </c>
      <c r="K7" s="222"/>
      <c r="L7" s="58" t="s">
        <v>13</v>
      </c>
      <c r="M7" s="42">
        <v>44957</v>
      </c>
      <c r="N7" s="191">
        <v>45000</v>
      </c>
      <c r="O7" s="192"/>
    </row>
    <row r="8" spans="2:15" ht="16.5" customHeight="1" thickBot="1">
      <c r="B8" s="95" t="s">
        <v>36</v>
      </c>
      <c r="C8" s="96"/>
      <c r="D8" s="96"/>
      <c r="E8" s="96"/>
      <c r="F8" s="96"/>
      <c r="G8" s="96"/>
      <c r="H8" s="96"/>
      <c r="I8" s="96"/>
      <c r="J8" s="96"/>
      <c r="K8" s="97"/>
      <c r="L8" s="71">
        <f>N4+N5+N6+N7</f>
        <v>1382585</v>
      </c>
      <c r="M8" s="71"/>
      <c r="N8" s="71"/>
      <c r="O8" s="72"/>
    </row>
    <row r="9" ht="9" customHeight="1">
      <c r="B9" s="28"/>
    </row>
    <row r="10" ht="9" customHeight="1" thickBot="1">
      <c r="B10" s="28"/>
    </row>
    <row r="11" spans="2:15" ht="19.5" customHeight="1">
      <c r="B11" s="90" t="s">
        <v>5</v>
      </c>
      <c r="C11" s="79" t="s">
        <v>6</v>
      </c>
      <c r="D11" s="79"/>
      <c r="E11" s="79"/>
      <c r="F11" s="67" t="s">
        <v>20</v>
      </c>
      <c r="G11" s="67"/>
      <c r="H11" s="79" t="s">
        <v>7</v>
      </c>
      <c r="I11" s="79"/>
      <c r="J11" s="79" t="s">
        <v>8</v>
      </c>
      <c r="K11" s="79"/>
      <c r="L11" s="67" t="s">
        <v>102</v>
      </c>
      <c r="M11" s="67" t="s">
        <v>103</v>
      </c>
      <c r="N11" s="67" t="s">
        <v>112</v>
      </c>
      <c r="O11" s="68"/>
    </row>
    <row r="12" spans="2:15" ht="24.75" customHeight="1" thickBot="1">
      <c r="B12" s="181"/>
      <c r="C12" s="182"/>
      <c r="D12" s="182"/>
      <c r="E12" s="182"/>
      <c r="F12" s="179"/>
      <c r="G12" s="179"/>
      <c r="H12" s="182"/>
      <c r="I12" s="182"/>
      <c r="J12" s="182"/>
      <c r="K12" s="182"/>
      <c r="L12" s="179"/>
      <c r="M12" s="179"/>
      <c r="N12" s="179"/>
      <c r="O12" s="180"/>
    </row>
    <row r="13" spans="1:15" ht="18" customHeight="1">
      <c r="A13" s="232">
        <v>1500</v>
      </c>
      <c r="B13" s="205" t="s">
        <v>34</v>
      </c>
      <c r="C13" s="214" t="s">
        <v>51</v>
      </c>
      <c r="D13" s="214"/>
      <c r="E13" s="215"/>
      <c r="F13" s="210" t="s">
        <v>82</v>
      </c>
      <c r="G13" s="211"/>
      <c r="H13" s="190" t="s">
        <v>73</v>
      </c>
      <c r="I13" s="190"/>
      <c r="J13" s="219" t="s">
        <v>41</v>
      </c>
      <c r="K13" s="219"/>
      <c r="L13" s="57" t="s">
        <v>13</v>
      </c>
      <c r="M13" s="41">
        <v>44992</v>
      </c>
      <c r="N13" s="185">
        <v>425000</v>
      </c>
      <c r="O13" s="186"/>
    </row>
    <row r="14" spans="1:15" ht="18" customHeight="1" thickBot="1">
      <c r="A14" s="232">
        <v>1500</v>
      </c>
      <c r="B14" s="74"/>
      <c r="C14" s="200" t="s">
        <v>53</v>
      </c>
      <c r="D14" s="201"/>
      <c r="E14" s="202"/>
      <c r="F14" s="212"/>
      <c r="G14" s="213"/>
      <c r="H14" s="198" t="s">
        <v>79</v>
      </c>
      <c r="I14" s="199"/>
      <c r="J14" s="196" t="s">
        <v>78</v>
      </c>
      <c r="K14" s="197"/>
      <c r="L14" s="59" t="s">
        <v>13</v>
      </c>
      <c r="M14" s="60">
        <v>45132</v>
      </c>
      <c r="N14" s="185">
        <v>320000</v>
      </c>
      <c r="O14" s="186"/>
    </row>
    <row r="15" spans="2:15" ht="16.5" customHeight="1" thickBot="1">
      <c r="B15" s="95" t="s">
        <v>49</v>
      </c>
      <c r="C15" s="96"/>
      <c r="D15" s="96"/>
      <c r="E15" s="96"/>
      <c r="F15" s="96"/>
      <c r="G15" s="96"/>
      <c r="H15" s="96"/>
      <c r="I15" s="96"/>
      <c r="J15" s="96"/>
      <c r="K15" s="97"/>
      <c r="L15" s="176">
        <f>N13+N14</f>
        <v>745000</v>
      </c>
      <c r="M15" s="177"/>
      <c r="N15" s="177"/>
      <c r="O15" s="178"/>
    </row>
    <row r="16" spans="2:13" ht="9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7"/>
      <c r="M16" s="27"/>
    </row>
    <row r="17" spans="2:13" ht="9" customHeight="1" thickBo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7"/>
      <c r="M17" s="27"/>
    </row>
    <row r="18" spans="2:15" ht="19.5" customHeight="1">
      <c r="B18" s="90" t="s">
        <v>5</v>
      </c>
      <c r="C18" s="79" t="s">
        <v>6</v>
      </c>
      <c r="D18" s="79"/>
      <c r="E18" s="79"/>
      <c r="F18" s="67" t="s">
        <v>20</v>
      </c>
      <c r="G18" s="67"/>
      <c r="H18" s="79" t="s">
        <v>7</v>
      </c>
      <c r="I18" s="79"/>
      <c r="J18" s="79" t="s">
        <v>8</v>
      </c>
      <c r="K18" s="79"/>
      <c r="L18" s="67" t="s">
        <v>102</v>
      </c>
      <c r="M18" s="67" t="s">
        <v>103</v>
      </c>
      <c r="N18" s="67" t="s">
        <v>112</v>
      </c>
      <c r="O18" s="68"/>
    </row>
    <row r="19" spans="2:15" ht="24.75" customHeight="1" thickBot="1">
      <c r="B19" s="181"/>
      <c r="C19" s="182"/>
      <c r="D19" s="182"/>
      <c r="E19" s="182"/>
      <c r="F19" s="179"/>
      <c r="G19" s="179"/>
      <c r="H19" s="182"/>
      <c r="I19" s="182"/>
      <c r="J19" s="182"/>
      <c r="K19" s="182"/>
      <c r="L19" s="179"/>
      <c r="M19" s="179"/>
      <c r="N19" s="179"/>
      <c r="O19" s="180"/>
    </row>
    <row r="20" spans="1:15" ht="27" customHeight="1">
      <c r="A20" s="232">
        <v>1500</v>
      </c>
      <c r="B20" s="206"/>
      <c r="C20" s="207" t="s">
        <v>74</v>
      </c>
      <c r="D20" s="208"/>
      <c r="E20" s="209"/>
      <c r="F20" s="117" t="s">
        <v>91</v>
      </c>
      <c r="G20" s="118"/>
      <c r="H20" s="216" t="s">
        <v>143</v>
      </c>
      <c r="I20" s="217"/>
      <c r="J20" s="228" t="s">
        <v>139</v>
      </c>
      <c r="K20" s="229"/>
      <c r="L20" s="55" t="s">
        <v>13</v>
      </c>
      <c r="M20" s="55">
        <v>45231</v>
      </c>
      <c r="N20" s="119">
        <v>695000</v>
      </c>
      <c r="O20" s="120"/>
    </row>
    <row r="21" spans="1:15" ht="16.5" customHeight="1">
      <c r="A21" s="232">
        <v>1500</v>
      </c>
      <c r="B21" s="206"/>
      <c r="C21" s="112" t="s">
        <v>56</v>
      </c>
      <c r="D21" s="113"/>
      <c r="E21" s="114"/>
      <c r="F21" s="117" t="s">
        <v>81</v>
      </c>
      <c r="G21" s="118"/>
      <c r="H21" s="218" t="s">
        <v>57</v>
      </c>
      <c r="I21" s="218"/>
      <c r="J21" s="220" t="s">
        <v>58</v>
      </c>
      <c r="K21" s="220"/>
      <c r="L21" s="65">
        <v>44571</v>
      </c>
      <c r="M21" s="66" t="s">
        <v>13</v>
      </c>
      <c r="N21" s="119">
        <v>138000</v>
      </c>
      <c r="O21" s="120"/>
    </row>
    <row r="22" spans="1:15" ht="30" customHeight="1" thickBot="1">
      <c r="A22" s="232">
        <v>1500</v>
      </c>
      <c r="B22" s="206"/>
      <c r="C22" s="130" t="s">
        <v>23</v>
      </c>
      <c r="D22" s="130"/>
      <c r="E22" s="130"/>
      <c r="F22" s="117" t="s">
        <v>86</v>
      </c>
      <c r="G22" s="118"/>
      <c r="H22" s="218" t="s">
        <v>61</v>
      </c>
      <c r="I22" s="218"/>
      <c r="J22" s="228" t="s">
        <v>140</v>
      </c>
      <c r="K22" s="229"/>
      <c r="L22" s="63" t="s">
        <v>13</v>
      </c>
      <c r="M22" s="64">
        <v>45066</v>
      </c>
      <c r="N22" s="188">
        <v>425000</v>
      </c>
      <c r="O22" s="189"/>
    </row>
    <row r="23" spans="2:15" ht="16.5" customHeight="1" thickBot="1">
      <c r="B23" s="95" t="s">
        <v>52</v>
      </c>
      <c r="C23" s="96"/>
      <c r="D23" s="96"/>
      <c r="E23" s="96"/>
      <c r="F23" s="96"/>
      <c r="G23" s="96"/>
      <c r="H23" s="96"/>
      <c r="I23" s="96"/>
      <c r="J23" s="96"/>
      <c r="K23" s="97"/>
      <c r="L23" s="176">
        <f>N20+N21+N22</f>
        <v>1258000</v>
      </c>
      <c r="M23" s="177"/>
      <c r="N23" s="177"/>
      <c r="O23" s="178"/>
    </row>
    <row r="24" spans="2:13" ht="9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7"/>
      <c r="M24" s="27"/>
    </row>
    <row r="25" spans="2:13" ht="9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7"/>
      <c r="M25" s="27"/>
    </row>
    <row r="26" spans="2:11" ht="9" customHeight="1">
      <c r="B26" s="2"/>
      <c r="C26" s="6"/>
      <c r="D26" s="6"/>
      <c r="E26" s="6"/>
      <c r="F26" s="6"/>
      <c r="G26" s="6"/>
      <c r="H26" s="6"/>
      <c r="I26" s="6"/>
      <c r="J26" s="6"/>
      <c r="K26" s="6"/>
    </row>
    <row r="27" spans="2:13" ht="9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</row>
    <row r="28" spans="2:8" ht="12" customHeight="1" thickBot="1">
      <c r="B28" s="2"/>
      <c r="C28" s="5"/>
      <c r="D28" s="2"/>
      <c r="E28" s="8"/>
      <c r="F28" s="8"/>
      <c r="G28" s="8"/>
      <c r="H28" s="2"/>
    </row>
    <row r="29" spans="1:15" ht="16.5" customHeight="1" thickBot="1">
      <c r="A29" s="232">
        <v>1500</v>
      </c>
      <c r="B29" s="140" t="s">
        <v>17</v>
      </c>
      <c r="C29" s="141"/>
      <c r="D29" s="141"/>
      <c r="E29" s="141"/>
      <c r="F29" s="141"/>
      <c r="G29" s="141"/>
      <c r="H29" s="141"/>
      <c r="I29" s="141"/>
      <c r="J29" s="141"/>
      <c r="K29" s="141"/>
      <c r="L29" s="223">
        <f>L8+L15+L23</f>
        <v>3385585</v>
      </c>
      <c r="M29" s="93"/>
      <c r="N29" s="93"/>
      <c r="O29" s="94"/>
    </row>
    <row r="30" spans="2:8" ht="16.5" customHeight="1">
      <c r="B30" s="2"/>
      <c r="C30" s="7"/>
      <c r="D30" s="2"/>
      <c r="E30" s="2"/>
      <c r="F30" s="2"/>
      <c r="G30" s="2"/>
      <c r="H30" s="2"/>
    </row>
  </sheetData>
  <sheetProtection/>
  <mergeCells count="76">
    <mergeCell ref="A2:A3"/>
    <mergeCell ref="B29:K29"/>
    <mergeCell ref="L29:O29"/>
    <mergeCell ref="C18:E19"/>
    <mergeCell ref="N1:O1"/>
    <mergeCell ref="H4:I4"/>
    <mergeCell ref="M2:M3"/>
    <mergeCell ref="J22:K22"/>
    <mergeCell ref="C7:E7"/>
    <mergeCell ref="J4:K4"/>
    <mergeCell ref="J20:K20"/>
    <mergeCell ref="J21:K21"/>
    <mergeCell ref="H5:I5"/>
    <mergeCell ref="H22:I22"/>
    <mergeCell ref="J18:K19"/>
    <mergeCell ref="J7:K7"/>
    <mergeCell ref="L18:L19"/>
    <mergeCell ref="H20:I20"/>
    <mergeCell ref="F21:G21"/>
    <mergeCell ref="H7:I7"/>
    <mergeCell ref="H18:I19"/>
    <mergeCell ref="C22:E22"/>
    <mergeCell ref="F22:G22"/>
    <mergeCell ref="C21:E21"/>
    <mergeCell ref="H21:I21"/>
    <mergeCell ref="F20:G20"/>
    <mergeCell ref="B4:B7"/>
    <mergeCell ref="F18:G19"/>
    <mergeCell ref="C5:E5"/>
    <mergeCell ref="C20:E20"/>
    <mergeCell ref="B20:B22"/>
    <mergeCell ref="B13:B14"/>
    <mergeCell ref="F13:G14"/>
    <mergeCell ref="B18:B19"/>
    <mergeCell ref="C13:E13"/>
    <mergeCell ref="C4:E4"/>
    <mergeCell ref="J14:K14"/>
    <mergeCell ref="H14:I14"/>
    <mergeCell ref="C14:E14"/>
    <mergeCell ref="H6:I6"/>
    <mergeCell ref="J6:K6"/>
    <mergeCell ref="C6:E6"/>
    <mergeCell ref="J13:K13"/>
    <mergeCell ref="N22:O22"/>
    <mergeCell ref="N13:O13"/>
    <mergeCell ref="N14:O14"/>
    <mergeCell ref="N20:O20"/>
    <mergeCell ref="N21:O21"/>
    <mergeCell ref="H13:I13"/>
    <mergeCell ref="N7:O7"/>
    <mergeCell ref="M18:M19"/>
    <mergeCell ref="N6:O6"/>
    <mergeCell ref="N11:O12"/>
    <mergeCell ref="B2:B3"/>
    <mergeCell ref="C2:E3"/>
    <mergeCell ref="H2:I3"/>
    <mergeCell ref="L2:L3"/>
    <mergeCell ref="N4:O4"/>
    <mergeCell ref="N5:O5"/>
    <mergeCell ref="J5:K5"/>
    <mergeCell ref="C11:E12"/>
    <mergeCell ref="F11:G12"/>
    <mergeCell ref="H11:I12"/>
    <mergeCell ref="J11:K12"/>
    <mergeCell ref="L11:L12"/>
    <mergeCell ref="M11:M12"/>
    <mergeCell ref="B1:M1"/>
    <mergeCell ref="B23:K23"/>
    <mergeCell ref="B8:K8"/>
    <mergeCell ref="L8:O8"/>
    <mergeCell ref="B15:K15"/>
    <mergeCell ref="L15:O15"/>
    <mergeCell ref="N18:O19"/>
    <mergeCell ref="L23:O23"/>
    <mergeCell ref="N2:O3"/>
    <mergeCell ref="B11:B12"/>
  </mergeCells>
  <printOptions horizontalCentered="1"/>
  <pageMargins left="0" right="0" top="0.3937007874015748" bottom="0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A5" sqref="A5:I5"/>
    </sheetView>
  </sheetViews>
  <sheetFormatPr defaultColWidth="9.140625" defaultRowHeight="12.75"/>
  <cols>
    <col min="1" max="1" width="9.140625" style="344" customWidth="1"/>
    <col min="2" max="2" width="41.421875" style="296" bestFit="1" customWidth="1"/>
    <col min="3" max="3" width="48.57421875" style="296" bestFit="1" customWidth="1"/>
    <col min="4" max="4" width="13.28125" style="344" bestFit="1" customWidth="1"/>
    <col min="5" max="5" width="20.421875" style="364" bestFit="1" customWidth="1"/>
    <col min="6" max="6" width="125.421875" style="296" customWidth="1"/>
    <col min="7" max="7" width="18.140625" style="296" customWidth="1"/>
    <col min="8" max="8" width="20.57421875" style="344" bestFit="1" customWidth="1"/>
    <col min="9" max="9" width="18.421875" style="296" customWidth="1"/>
    <col min="10" max="16384" width="9.140625" style="296" customWidth="1"/>
  </cols>
  <sheetData>
    <row r="1" ht="15.75">
      <c r="A1" s="365" t="s">
        <v>149</v>
      </c>
    </row>
    <row r="2" ht="15.75">
      <c r="A2" s="365" t="s">
        <v>150</v>
      </c>
    </row>
    <row r="3" ht="15.75">
      <c r="A3" s="365" t="s">
        <v>152</v>
      </c>
    </row>
    <row r="4" ht="15"/>
    <row r="5" spans="1:9" ht="15">
      <c r="A5" s="366" t="s">
        <v>151</v>
      </c>
      <c r="B5" s="366"/>
      <c r="C5" s="366"/>
      <c r="D5" s="366"/>
      <c r="E5" s="366"/>
      <c r="F5" s="366"/>
      <c r="G5" s="366"/>
      <c r="H5" s="366"/>
      <c r="I5" s="366"/>
    </row>
    <row r="7" spans="1:9" s="289" customFormat="1" ht="42" customHeight="1">
      <c r="A7" s="287" t="s">
        <v>147</v>
      </c>
      <c r="B7" s="287" t="s">
        <v>5</v>
      </c>
      <c r="C7" s="287" t="s">
        <v>6</v>
      </c>
      <c r="D7" s="288" t="s">
        <v>20</v>
      </c>
      <c r="E7" s="287" t="s">
        <v>7</v>
      </c>
      <c r="F7" s="287" t="s">
        <v>8</v>
      </c>
      <c r="G7" s="288" t="s">
        <v>102</v>
      </c>
      <c r="H7" s="288" t="s">
        <v>103</v>
      </c>
      <c r="I7" s="288" t="s">
        <v>112</v>
      </c>
    </row>
    <row r="8" spans="1:9" ht="21" customHeight="1">
      <c r="A8" s="290">
        <v>1899</v>
      </c>
      <c r="B8" s="291" t="s">
        <v>27</v>
      </c>
      <c r="C8" s="292" t="s">
        <v>115</v>
      </c>
      <c r="D8" s="293" t="s">
        <v>88</v>
      </c>
      <c r="E8" s="355" t="s">
        <v>13</v>
      </c>
      <c r="F8" s="294" t="s">
        <v>135</v>
      </c>
      <c r="G8" s="290" t="s">
        <v>13</v>
      </c>
      <c r="H8" s="290" t="s">
        <v>13</v>
      </c>
      <c r="I8" s="295">
        <v>4500</v>
      </c>
    </row>
    <row r="9" spans="1:9" ht="21" customHeight="1">
      <c r="A9" s="297">
        <v>1899</v>
      </c>
      <c r="B9" s="298" t="s">
        <v>27</v>
      </c>
      <c r="C9" s="299" t="s">
        <v>114</v>
      </c>
      <c r="D9" s="300" t="s">
        <v>89</v>
      </c>
      <c r="E9" s="356" t="s">
        <v>13</v>
      </c>
      <c r="F9" s="301" t="s">
        <v>141</v>
      </c>
      <c r="G9" s="297" t="s">
        <v>13</v>
      </c>
      <c r="H9" s="297" t="s">
        <v>13</v>
      </c>
      <c r="I9" s="302">
        <v>62000</v>
      </c>
    </row>
    <row r="10" spans="1:9" ht="21" customHeight="1">
      <c r="A10" s="297">
        <v>1899</v>
      </c>
      <c r="B10" s="298" t="s">
        <v>27</v>
      </c>
      <c r="C10" s="299" t="s">
        <v>101</v>
      </c>
      <c r="D10" s="300" t="s">
        <v>89</v>
      </c>
      <c r="E10" s="356" t="s">
        <v>13</v>
      </c>
      <c r="F10" s="301" t="s">
        <v>142</v>
      </c>
      <c r="G10" s="297" t="s">
        <v>13</v>
      </c>
      <c r="H10" s="297" t="s">
        <v>13</v>
      </c>
      <c r="I10" s="302">
        <v>20000</v>
      </c>
    </row>
    <row r="11" spans="1:9" ht="27.75" customHeight="1">
      <c r="A11" s="297">
        <v>1899</v>
      </c>
      <c r="B11" s="298" t="s">
        <v>27</v>
      </c>
      <c r="C11" s="299" t="s">
        <v>116</v>
      </c>
      <c r="D11" s="300" t="s">
        <v>89</v>
      </c>
      <c r="E11" s="356" t="s">
        <v>13</v>
      </c>
      <c r="F11" s="303" t="s">
        <v>134</v>
      </c>
      <c r="G11" s="297" t="s">
        <v>13</v>
      </c>
      <c r="H11" s="297" t="s">
        <v>13</v>
      </c>
      <c r="I11" s="302">
        <v>12000</v>
      </c>
    </row>
    <row r="12" spans="1:9" ht="21" customHeight="1">
      <c r="A12" s="297">
        <v>1899</v>
      </c>
      <c r="B12" s="298" t="s">
        <v>27</v>
      </c>
      <c r="C12" s="299" t="s">
        <v>9</v>
      </c>
      <c r="D12" s="300" t="s">
        <v>81</v>
      </c>
      <c r="E12" s="357" t="s">
        <v>104</v>
      </c>
      <c r="F12" s="301" t="s">
        <v>10</v>
      </c>
      <c r="G12" s="304">
        <v>45009</v>
      </c>
      <c r="H12" s="304" t="s">
        <v>13</v>
      </c>
      <c r="I12" s="302">
        <v>84000</v>
      </c>
    </row>
    <row r="13" spans="1:9" ht="21" customHeight="1">
      <c r="A13" s="297">
        <v>1899</v>
      </c>
      <c r="B13" s="298" t="s">
        <v>27</v>
      </c>
      <c r="C13" s="299" t="s">
        <v>0</v>
      </c>
      <c r="D13" s="300" t="s">
        <v>81</v>
      </c>
      <c r="E13" s="357" t="s">
        <v>30</v>
      </c>
      <c r="F13" s="301" t="s">
        <v>11</v>
      </c>
      <c r="G13" s="305" t="s">
        <v>13</v>
      </c>
      <c r="H13" s="304">
        <v>45170</v>
      </c>
      <c r="I13" s="302">
        <v>21000</v>
      </c>
    </row>
    <row r="14" spans="1:9" ht="22.5" customHeight="1">
      <c r="A14" s="297">
        <v>1899</v>
      </c>
      <c r="B14" s="298" t="s">
        <v>27</v>
      </c>
      <c r="C14" s="299" t="s">
        <v>28</v>
      </c>
      <c r="D14" s="300" t="s">
        <v>81</v>
      </c>
      <c r="E14" s="357" t="s">
        <v>29</v>
      </c>
      <c r="F14" s="306" t="s">
        <v>109</v>
      </c>
      <c r="G14" s="304" t="s">
        <v>13</v>
      </c>
      <c r="H14" s="304">
        <v>45213</v>
      </c>
      <c r="I14" s="302">
        <v>30000</v>
      </c>
    </row>
    <row r="15" spans="1:9" ht="26.25" customHeight="1">
      <c r="A15" s="297">
        <v>1899</v>
      </c>
      <c r="B15" s="298" t="s">
        <v>27</v>
      </c>
      <c r="C15" s="298" t="s">
        <v>128</v>
      </c>
      <c r="D15" s="300" t="s">
        <v>81</v>
      </c>
      <c r="E15" s="357" t="s">
        <v>130</v>
      </c>
      <c r="F15" s="306" t="s">
        <v>118</v>
      </c>
      <c r="G15" s="304">
        <v>44985</v>
      </c>
      <c r="H15" s="304" t="s">
        <v>13</v>
      </c>
      <c r="I15" s="302">
        <v>12900</v>
      </c>
    </row>
    <row r="16" spans="1:9" ht="29.25" customHeight="1">
      <c r="A16" s="297">
        <v>1899</v>
      </c>
      <c r="B16" s="298" t="s">
        <v>27</v>
      </c>
      <c r="C16" s="298" t="s">
        <v>129</v>
      </c>
      <c r="D16" s="300" t="s">
        <v>81</v>
      </c>
      <c r="E16" s="357" t="s">
        <v>13</v>
      </c>
      <c r="F16" s="306" t="s">
        <v>119</v>
      </c>
      <c r="G16" s="304">
        <v>45019</v>
      </c>
      <c r="H16" s="304" t="s">
        <v>13</v>
      </c>
      <c r="I16" s="302">
        <v>4122.22</v>
      </c>
    </row>
    <row r="17" spans="1:9" ht="22.5" customHeight="1">
      <c r="A17" s="297">
        <v>1899</v>
      </c>
      <c r="B17" s="298" t="s">
        <v>27</v>
      </c>
      <c r="C17" s="299" t="s">
        <v>120</v>
      </c>
      <c r="D17" s="300" t="s">
        <v>81</v>
      </c>
      <c r="E17" s="357" t="s">
        <v>13</v>
      </c>
      <c r="F17" s="306" t="s">
        <v>121</v>
      </c>
      <c r="G17" s="304">
        <v>45170</v>
      </c>
      <c r="H17" s="304" t="s">
        <v>13</v>
      </c>
      <c r="I17" s="302">
        <v>20000</v>
      </c>
    </row>
    <row r="18" spans="1:9" ht="22.5" customHeight="1">
      <c r="A18" s="297">
        <v>1899</v>
      </c>
      <c r="B18" s="298" t="s">
        <v>27</v>
      </c>
      <c r="C18" s="299" t="s">
        <v>54</v>
      </c>
      <c r="D18" s="300" t="s">
        <v>81</v>
      </c>
      <c r="E18" s="357" t="s">
        <v>65</v>
      </c>
      <c r="F18" s="306" t="s">
        <v>105</v>
      </c>
      <c r="G18" s="304" t="s">
        <v>13</v>
      </c>
      <c r="H18" s="304">
        <v>44958</v>
      </c>
      <c r="I18" s="302">
        <v>9000</v>
      </c>
    </row>
    <row r="19" spans="1:9" ht="34.5" customHeight="1">
      <c r="A19" s="297">
        <v>1899</v>
      </c>
      <c r="B19" s="298" t="s">
        <v>27</v>
      </c>
      <c r="C19" s="299" t="s">
        <v>14</v>
      </c>
      <c r="D19" s="300" t="s">
        <v>81</v>
      </c>
      <c r="E19" s="357" t="s">
        <v>62</v>
      </c>
      <c r="F19" s="306" t="s">
        <v>108</v>
      </c>
      <c r="G19" s="304" t="s">
        <v>13</v>
      </c>
      <c r="H19" s="304">
        <v>44927</v>
      </c>
      <c r="I19" s="302">
        <v>55000</v>
      </c>
    </row>
    <row r="20" spans="1:9" ht="22.5" customHeight="1">
      <c r="A20" s="297">
        <v>1899</v>
      </c>
      <c r="B20" s="298" t="s">
        <v>27</v>
      </c>
      <c r="C20" s="299" t="s">
        <v>59</v>
      </c>
      <c r="D20" s="300" t="s">
        <v>81</v>
      </c>
      <c r="E20" s="357" t="s">
        <v>60</v>
      </c>
      <c r="F20" s="306" t="s">
        <v>107</v>
      </c>
      <c r="G20" s="304" t="s">
        <v>13</v>
      </c>
      <c r="H20" s="304">
        <v>45021</v>
      </c>
      <c r="I20" s="302">
        <v>21000</v>
      </c>
    </row>
    <row r="21" spans="1:9" ht="22.5" customHeight="1">
      <c r="A21" s="297">
        <v>1899</v>
      </c>
      <c r="B21" s="298" t="s">
        <v>27</v>
      </c>
      <c r="C21" s="299" t="s">
        <v>117</v>
      </c>
      <c r="D21" s="300" t="s">
        <v>81</v>
      </c>
      <c r="E21" s="357" t="s">
        <v>13</v>
      </c>
      <c r="F21" s="306" t="s">
        <v>122</v>
      </c>
      <c r="G21" s="304" t="s">
        <v>13</v>
      </c>
      <c r="H21" s="304" t="s">
        <v>13</v>
      </c>
      <c r="I21" s="302">
        <f>6000+1000+7206</f>
        <v>14206</v>
      </c>
    </row>
    <row r="22" spans="1:9" ht="25.5" customHeight="1">
      <c r="A22" s="297">
        <v>1899</v>
      </c>
      <c r="B22" s="298" t="s">
        <v>27</v>
      </c>
      <c r="C22" s="298" t="s">
        <v>123</v>
      </c>
      <c r="D22" s="300" t="s">
        <v>81</v>
      </c>
      <c r="E22" s="357" t="s">
        <v>13</v>
      </c>
      <c r="F22" s="306" t="s">
        <v>124</v>
      </c>
      <c r="G22" s="304">
        <v>44987</v>
      </c>
      <c r="H22" s="304" t="s">
        <v>13</v>
      </c>
      <c r="I22" s="302">
        <v>1248</v>
      </c>
    </row>
    <row r="23" spans="1:9" ht="27" customHeight="1">
      <c r="A23" s="297">
        <v>1899</v>
      </c>
      <c r="B23" s="298" t="s">
        <v>27</v>
      </c>
      <c r="C23" s="298" t="s">
        <v>125</v>
      </c>
      <c r="D23" s="300" t="s">
        <v>81</v>
      </c>
      <c r="E23" s="357" t="s">
        <v>13</v>
      </c>
      <c r="F23" s="306" t="s">
        <v>126</v>
      </c>
      <c r="G23" s="304">
        <v>45019</v>
      </c>
      <c r="H23" s="304" t="s">
        <v>13</v>
      </c>
      <c r="I23" s="302">
        <v>1500</v>
      </c>
    </row>
    <row r="24" spans="1:9" ht="26.25" customHeight="1">
      <c r="A24" s="297">
        <v>1899</v>
      </c>
      <c r="B24" s="298" t="s">
        <v>27</v>
      </c>
      <c r="C24" s="299" t="s">
        <v>46</v>
      </c>
      <c r="D24" s="300" t="s">
        <v>81</v>
      </c>
      <c r="E24" s="357" t="s">
        <v>131</v>
      </c>
      <c r="F24" s="303" t="s">
        <v>127</v>
      </c>
      <c r="G24" s="304">
        <v>45054</v>
      </c>
      <c r="H24" s="304" t="s">
        <v>13</v>
      </c>
      <c r="I24" s="302">
        <v>2478.32</v>
      </c>
    </row>
    <row r="25" spans="1:9" ht="21" customHeight="1">
      <c r="A25" s="297">
        <v>1899</v>
      </c>
      <c r="B25" s="298" t="s">
        <v>27</v>
      </c>
      <c r="C25" s="299" t="s">
        <v>18</v>
      </c>
      <c r="D25" s="300" t="s">
        <v>81</v>
      </c>
      <c r="E25" s="356" t="s">
        <v>64</v>
      </c>
      <c r="F25" s="303" t="s">
        <v>106</v>
      </c>
      <c r="G25" s="304" t="s">
        <v>13</v>
      </c>
      <c r="H25" s="304">
        <v>44939</v>
      </c>
      <c r="I25" s="302">
        <v>205000</v>
      </c>
    </row>
    <row r="26" spans="1:9" ht="21.75" customHeight="1">
      <c r="A26" s="297">
        <v>1899</v>
      </c>
      <c r="B26" s="298" t="s">
        <v>27</v>
      </c>
      <c r="C26" s="299" t="s">
        <v>80</v>
      </c>
      <c r="D26" s="300" t="s">
        <v>81</v>
      </c>
      <c r="E26" s="356" t="s">
        <v>63</v>
      </c>
      <c r="F26" s="301" t="s">
        <v>15</v>
      </c>
      <c r="G26" s="304">
        <v>43946</v>
      </c>
      <c r="H26" s="304" t="s">
        <v>13</v>
      </c>
      <c r="I26" s="302">
        <v>75000</v>
      </c>
    </row>
    <row r="27" spans="1:9" ht="21.75" customHeight="1">
      <c r="A27" s="297">
        <v>1899</v>
      </c>
      <c r="B27" s="298" t="s">
        <v>27</v>
      </c>
      <c r="C27" s="299" t="s">
        <v>26</v>
      </c>
      <c r="D27" s="300" t="s">
        <v>82</v>
      </c>
      <c r="E27" s="357" t="s">
        <v>31</v>
      </c>
      <c r="F27" s="306" t="s">
        <v>110</v>
      </c>
      <c r="G27" s="304" t="s">
        <v>13</v>
      </c>
      <c r="H27" s="304">
        <v>44973</v>
      </c>
      <c r="I27" s="302">
        <v>39000</v>
      </c>
    </row>
    <row r="28" spans="1:9" ht="21" customHeight="1">
      <c r="A28" s="297">
        <v>1899</v>
      </c>
      <c r="B28" s="298" t="s">
        <v>27</v>
      </c>
      <c r="C28" s="299" t="s">
        <v>43</v>
      </c>
      <c r="D28" s="300" t="s">
        <v>82</v>
      </c>
      <c r="E28" s="357" t="s">
        <v>132</v>
      </c>
      <c r="F28" s="301" t="s">
        <v>16</v>
      </c>
      <c r="G28" s="304">
        <v>43906</v>
      </c>
      <c r="H28" s="304" t="s">
        <v>13</v>
      </c>
      <c r="I28" s="302">
        <v>4170</v>
      </c>
    </row>
    <row r="29" spans="1:9" ht="21" customHeight="1">
      <c r="A29" s="297">
        <v>1899</v>
      </c>
      <c r="B29" s="298" t="s">
        <v>27</v>
      </c>
      <c r="C29" s="299" t="s">
        <v>85</v>
      </c>
      <c r="D29" s="300" t="s">
        <v>86</v>
      </c>
      <c r="E29" s="357" t="s">
        <v>13</v>
      </c>
      <c r="F29" s="301" t="s">
        <v>136</v>
      </c>
      <c r="G29" s="297" t="s">
        <v>13</v>
      </c>
      <c r="H29" s="297" t="s">
        <v>13</v>
      </c>
      <c r="I29" s="302">
        <v>4800</v>
      </c>
    </row>
    <row r="30" spans="1:9" ht="21" customHeight="1">
      <c r="A30" s="297">
        <v>1899</v>
      </c>
      <c r="B30" s="298" t="s">
        <v>27</v>
      </c>
      <c r="C30" s="299" t="s">
        <v>4</v>
      </c>
      <c r="D30" s="300" t="s">
        <v>83</v>
      </c>
      <c r="E30" s="356" t="s">
        <v>13</v>
      </c>
      <c r="F30" s="301" t="s">
        <v>12</v>
      </c>
      <c r="G30" s="297" t="s">
        <v>13</v>
      </c>
      <c r="H30" s="297" t="s">
        <v>13</v>
      </c>
      <c r="I30" s="302">
        <v>2700</v>
      </c>
    </row>
    <row r="31" spans="1:9" ht="21" customHeight="1">
      <c r="A31" s="297">
        <v>1899</v>
      </c>
      <c r="B31" s="298" t="s">
        <v>27</v>
      </c>
      <c r="C31" s="299" t="s">
        <v>85</v>
      </c>
      <c r="D31" s="300" t="s">
        <v>84</v>
      </c>
      <c r="E31" s="356" t="s">
        <v>13</v>
      </c>
      <c r="F31" s="301" t="s">
        <v>87</v>
      </c>
      <c r="G31" s="297" t="s">
        <v>13</v>
      </c>
      <c r="H31" s="297" t="s">
        <v>13</v>
      </c>
      <c r="I31" s="302">
        <v>1200</v>
      </c>
    </row>
    <row r="32" spans="1:9" ht="21" customHeight="1">
      <c r="A32" s="297">
        <v>1899</v>
      </c>
      <c r="B32" s="298" t="s">
        <v>27</v>
      </c>
      <c r="C32" s="299" t="s">
        <v>94</v>
      </c>
      <c r="D32" s="300" t="s">
        <v>90</v>
      </c>
      <c r="E32" s="356" t="s">
        <v>13</v>
      </c>
      <c r="F32" s="301" t="s">
        <v>95</v>
      </c>
      <c r="G32" s="297" t="s">
        <v>13</v>
      </c>
      <c r="H32" s="297" t="s">
        <v>13</v>
      </c>
      <c r="I32" s="302">
        <v>12000</v>
      </c>
    </row>
    <row r="33" spans="1:12" ht="21" customHeight="1">
      <c r="A33" s="297">
        <v>1899</v>
      </c>
      <c r="B33" s="298" t="s">
        <v>27</v>
      </c>
      <c r="C33" s="299" t="s">
        <v>97</v>
      </c>
      <c r="D33" s="300" t="s">
        <v>96</v>
      </c>
      <c r="E33" s="357" t="s">
        <v>13</v>
      </c>
      <c r="F33" s="301" t="s">
        <v>98</v>
      </c>
      <c r="G33" s="297" t="s">
        <v>13</v>
      </c>
      <c r="H33" s="297" t="s">
        <v>13</v>
      </c>
      <c r="I33" s="302">
        <v>5000</v>
      </c>
      <c r="J33" s="307"/>
      <c r="K33" s="307"/>
      <c r="L33" s="307"/>
    </row>
    <row r="34" spans="1:9" ht="15.75" customHeight="1">
      <c r="A34" s="297"/>
      <c r="B34" s="308"/>
      <c r="C34" s="308"/>
      <c r="D34" s="309"/>
      <c r="E34" s="358"/>
      <c r="F34" s="308"/>
      <c r="G34" s="310"/>
      <c r="H34" s="350" t="s">
        <v>36</v>
      </c>
      <c r="I34" s="311">
        <f>SUM(I8:I33)</f>
        <v>723824.54</v>
      </c>
    </row>
    <row r="35" spans="1:9" ht="21" customHeight="1">
      <c r="A35" s="297">
        <v>1899</v>
      </c>
      <c r="B35" s="298" t="s">
        <v>34</v>
      </c>
      <c r="C35" s="299" t="s">
        <v>55</v>
      </c>
      <c r="D35" s="300" t="s">
        <v>81</v>
      </c>
      <c r="E35" s="357" t="s">
        <v>66</v>
      </c>
      <c r="F35" s="301" t="s">
        <v>40</v>
      </c>
      <c r="G35" s="304"/>
      <c r="H35" s="304">
        <v>45215</v>
      </c>
      <c r="I35" s="312">
        <v>10000</v>
      </c>
    </row>
    <row r="36" spans="1:9" ht="19.5" customHeight="1">
      <c r="A36" s="297">
        <v>1899</v>
      </c>
      <c r="B36" s="298" t="s">
        <v>34</v>
      </c>
      <c r="C36" s="299" t="s">
        <v>2</v>
      </c>
      <c r="D36" s="300" t="s">
        <v>82</v>
      </c>
      <c r="E36" s="357" t="s">
        <v>67</v>
      </c>
      <c r="F36" s="301" t="s">
        <v>137</v>
      </c>
      <c r="G36" s="304">
        <v>44928</v>
      </c>
      <c r="H36" s="297"/>
      <c r="I36" s="312">
        <v>5000</v>
      </c>
    </row>
    <row r="37" spans="1:9" ht="15.75" customHeight="1">
      <c r="A37" s="297"/>
      <c r="B37" s="313" t="s">
        <v>37</v>
      </c>
      <c r="C37" s="308"/>
      <c r="D37" s="309"/>
      <c r="E37" s="358"/>
      <c r="F37" s="308"/>
      <c r="H37" s="309" t="s">
        <v>37</v>
      </c>
      <c r="I37" s="311">
        <f>SUM(I35:I36)</f>
        <v>15000</v>
      </c>
    </row>
    <row r="38" spans="1:9" ht="21" customHeight="1">
      <c r="A38" s="297">
        <v>1899</v>
      </c>
      <c r="B38" s="298" t="s">
        <v>35</v>
      </c>
      <c r="C38" s="299" t="s">
        <v>1</v>
      </c>
      <c r="D38" s="300" t="s">
        <v>99</v>
      </c>
      <c r="E38" s="356" t="s">
        <v>68</v>
      </c>
      <c r="F38" s="301" t="s">
        <v>113</v>
      </c>
      <c r="G38" s="304" t="s">
        <v>13</v>
      </c>
      <c r="H38" s="304">
        <v>45172</v>
      </c>
      <c r="I38" s="314">
        <v>190000</v>
      </c>
    </row>
    <row r="39" spans="1:9" ht="21" customHeight="1">
      <c r="A39" s="297">
        <v>1899</v>
      </c>
      <c r="B39" s="298" t="s">
        <v>35</v>
      </c>
      <c r="C39" s="299" t="s">
        <v>42</v>
      </c>
      <c r="D39" s="300" t="s">
        <v>99</v>
      </c>
      <c r="E39" s="356" t="s">
        <v>33</v>
      </c>
      <c r="F39" s="301" t="s">
        <v>113</v>
      </c>
      <c r="G39" s="304" t="s">
        <v>13</v>
      </c>
      <c r="H39" s="304">
        <v>45153</v>
      </c>
      <c r="I39" s="314">
        <v>32000</v>
      </c>
    </row>
    <row r="40" spans="1:9" ht="21" customHeight="1">
      <c r="A40" s="297">
        <v>1899</v>
      </c>
      <c r="B40" s="298" t="s">
        <v>35</v>
      </c>
      <c r="C40" s="299" t="s">
        <v>75</v>
      </c>
      <c r="D40" s="300" t="s">
        <v>99</v>
      </c>
      <c r="E40" s="356" t="s">
        <v>76</v>
      </c>
      <c r="F40" s="301" t="s">
        <v>113</v>
      </c>
      <c r="G40" s="304" t="s">
        <v>13</v>
      </c>
      <c r="H40" s="304">
        <v>45042</v>
      </c>
      <c r="I40" s="315">
        <v>62000</v>
      </c>
    </row>
    <row r="41" spans="1:9" ht="21" customHeight="1">
      <c r="A41" s="297">
        <v>1899</v>
      </c>
      <c r="B41" s="298" t="s">
        <v>35</v>
      </c>
      <c r="C41" s="299" t="s">
        <v>50</v>
      </c>
      <c r="D41" s="300" t="s">
        <v>81</v>
      </c>
      <c r="E41" s="356" t="s">
        <v>69</v>
      </c>
      <c r="F41" s="303" t="s">
        <v>133</v>
      </c>
      <c r="G41" s="304" t="s">
        <v>13</v>
      </c>
      <c r="H41" s="304">
        <v>45124</v>
      </c>
      <c r="I41" s="314">
        <v>27000</v>
      </c>
    </row>
    <row r="42" spans="1:9" ht="21" customHeight="1">
      <c r="A42" s="297">
        <v>1899</v>
      </c>
      <c r="B42" s="298" t="s">
        <v>35</v>
      </c>
      <c r="C42" s="299" t="s">
        <v>146</v>
      </c>
      <c r="D42" s="300"/>
      <c r="E42" s="357" t="s">
        <v>144</v>
      </c>
      <c r="F42" s="301" t="s">
        <v>145</v>
      </c>
      <c r="G42" s="297" t="s">
        <v>13</v>
      </c>
      <c r="H42" s="304">
        <v>45209</v>
      </c>
      <c r="I42" s="314">
        <v>6000</v>
      </c>
    </row>
    <row r="43" spans="1:9" ht="21" customHeight="1">
      <c r="A43" s="297">
        <v>1899</v>
      </c>
      <c r="B43" s="298" t="s">
        <v>35</v>
      </c>
      <c r="C43" s="299" t="s">
        <v>24</v>
      </c>
      <c r="D43" s="300" t="s">
        <v>90</v>
      </c>
      <c r="E43" s="356" t="s">
        <v>13</v>
      </c>
      <c r="F43" s="301" t="s">
        <v>25</v>
      </c>
      <c r="G43" s="297" t="s">
        <v>13</v>
      </c>
      <c r="H43" s="297" t="s">
        <v>13</v>
      </c>
      <c r="I43" s="314">
        <v>5000</v>
      </c>
    </row>
    <row r="44" spans="1:10" ht="15.75" customHeight="1">
      <c r="A44" s="297"/>
      <c r="B44" s="313" t="s">
        <v>38</v>
      </c>
      <c r="C44" s="308"/>
      <c r="D44" s="309"/>
      <c r="E44" s="358"/>
      <c r="F44" s="308"/>
      <c r="H44" s="351" t="s">
        <v>38</v>
      </c>
      <c r="I44" s="316">
        <f>SUM(I38:I43)</f>
        <v>322000</v>
      </c>
      <c r="J44" s="317"/>
    </row>
    <row r="45" spans="1:10" s="321" customFormat="1" ht="15.75" customHeight="1">
      <c r="A45" s="318">
        <v>1899</v>
      </c>
      <c r="B45" s="319"/>
      <c r="C45" s="319"/>
      <c r="D45" s="320"/>
      <c r="E45" s="359"/>
      <c r="F45" s="319"/>
      <c r="H45" s="320" t="s">
        <v>148</v>
      </c>
      <c r="I45" s="323">
        <f>I44+I37+I34</f>
        <v>1060824.54</v>
      </c>
      <c r="J45" s="324"/>
    </row>
    <row r="46" spans="1:9" s="321" customFormat="1" ht="14.25" customHeight="1">
      <c r="A46" s="318">
        <v>1500</v>
      </c>
      <c r="B46" s="325" t="s">
        <v>27</v>
      </c>
      <c r="C46" s="326" t="s">
        <v>47</v>
      </c>
      <c r="D46" s="327" t="s">
        <v>93</v>
      </c>
      <c r="E46" s="360" t="s">
        <v>48</v>
      </c>
      <c r="F46" s="328" t="s">
        <v>138</v>
      </c>
      <c r="G46" s="329">
        <v>45064</v>
      </c>
      <c r="H46" s="330" t="s">
        <v>13</v>
      </c>
      <c r="I46" s="331">
        <v>207585</v>
      </c>
    </row>
    <row r="47" spans="1:9" s="321" customFormat="1" ht="14.25" customHeight="1">
      <c r="A47" s="318">
        <v>1500</v>
      </c>
      <c r="B47" s="325" t="s">
        <v>27</v>
      </c>
      <c r="C47" s="332" t="s">
        <v>44</v>
      </c>
      <c r="D47" s="327" t="s">
        <v>92</v>
      </c>
      <c r="E47" s="360" t="s">
        <v>45</v>
      </c>
      <c r="F47" s="328" t="s">
        <v>21</v>
      </c>
      <c r="G47" s="333" t="s">
        <v>13</v>
      </c>
      <c r="H47" s="333">
        <v>45131</v>
      </c>
      <c r="I47" s="331">
        <v>490000</v>
      </c>
    </row>
    <row r="48" spans="1:9" s="321" customFormat="1" ht="14.25" customHeight="1">
      <c r="A48" s="318">
        <v>1500</v>
      </c>
      <c r="B48" s="325" t="s">
        <v>27</v>
      </c>
      <c r="C48" s="332" t="s">
        <v>3</v>
      </c>
      <c r="D48" s="327" t="s">
        <v>92</v>
      </c>
      <c r="E48" s="334" t="s">
        <v>32</v>
      </c>
      <c r="F48" s="328" t="s">
        <v>39</v>
      </c>
      <c r="G48" s="333" t="s">
        <v>13</v>
      </c>
      <c r="H48" s="333">
        <v>45267</v>
      </c>
      <c r="I48" s="331">
        <v>640000</v>
      </c>
    </row>
    <row r="49" spans="1:9" s="321" customFormat="1" ht="14.25" customHeight="1">
      <c r="A49" s="318">
        <v>1500</v>
      </c>
      <c r="B49" s="325" t="s">
        <v>27</v>
      </c>
      <c r="C49" s="332" t="s">
        <v>70</v>
      </c>
      <c r="D49" s="327" t="s">
        <v>81</v>
      </c>
      <c r="E49" s="334" t="s">
        <v>71</v>
      </c>
      <c r="F49" s="332" t="s">
        <v>72</v>
      </c>
      <c r="G49" s="333" t="s">
        <v>13</v>
      </c>
      <c r="H49" s="333">
        <v>44957</v>
      </c>
      <c r="I49" s="331">
        <v>45000</v>
      </c>
    </row>
    <row r="50" spans="1:9" s="321" customFormat="1" ht="14.25" customHeight="1">
      <c r="A50" s="318"/>
      <c r="B50" s="335"/>
      <c r="C50" s="335"/>
      <c r="D50" s="336"/>
      <c r="E50" s="361"/>
      <c r="F50" s="335"/>
      <c r="H50" s="352" t="s">
        <v>36</v>
      </c>
      <c r="I50" s="337">
        <f>SUM(I46:I49)</f>
        <v>1382585</v>
      </c>
    </row>
    <row r="51" spans="1:9" s="321" customFormat="1" ht="14.25" customHeight="1">
      <c r="A51" s="318">
        <v>1500</v>
      </c>
      <c r="B51" s="325" t="s">
        <v>34</v>
      </c>
      <c r="C51" s="328" t="s">
        <v>51</v>
      </c>
      <c r="D51" s="334" t="s">
        <v>82</v>
      </c>
      <c r="E51" s="360" t="s">
        <v>73</v>
      </c>
      <c r="F51" s="328" t="s">
        <v>41</v>
      </c>
      <c r="G51" s="333" t="s">
        <v>13</v>
      </c>
      <c r="H51" s="333">
        <v>44992</v>
      </c>
      <c r="I51" s="331">
        <v>425000</v>
      </c>
    </row>
    <row r="52" spans="1:9" s="321" customFormat="1" ht="14.25" customHeight="1">
      <c r="A52" s="318">
        <v>1500</v>
      </c>
      <c r="B52" s="325" t="s">
        <v>34</v>
      </c>
      <c r="C52" s="328" t="s">
        <v>53</v>
      </c>
      <c r="D52" s="334" t="s">
        <v>82</v>
      </c>
      <c r="E52" s="360" t="s">
        <v>79</v>
      </c>
      <c r="F52" s="328" t="s">
        <v>78</v>
      </c>
      <c r="G52" s="333" t="s">
        <v>13</v>
      </c>
      <c r="H52" s="333">
        <v>45132</v>
      </c>
      <c r="I52" s="331">
        <v>320000</v>
      </c>
    </row>
    <row r="53" spans="1:9" s="321" customFormat="1" ht="14.25" customHeight="1">
      <c r="A53" s="318"/>
      <c r="B53" s="335"/>
      <c r="C53" s="335"/>
      <c r="D53" s="336"/>
      <c r="E53" s="361"/>
      <c r="F53" s="335"/>
      <c r="H53" s="352" t="s">
        <v>49</v>
      </c>
      <c r="I53" s="337">
        <f>SUM(I51:I52)</f>
        <v>745000</v>
      </c>
    </row>
    <row r="54" spans="1:9" s="321" customFormat="1" ht="14.25" customHeight="1">
      <c r="A54" s="318">
        <v>1500</v>
      </c>
      <c r="B54" s="338"/>
      <c r="C54" s="328" t="s">
        <v>74</v>
      </c>
      <c r="D54" s="334" t="s">
        <v>91</v>
      </c>
      <c r="E54" s="334" t="s">
        <v>143</v>
      </c>
      <c r="F54" s="326" t="s">
        <v>139</v>
      </c>
      <c r="G54" s="333" t="s">
        <v>13</v>
      </c>
      <c r="H54" s="333">
        <v>45231</v>
      </c>
      <c r="I54" s="331">
        <v>695000</v>
      </c>
    </row>
    <row r="55" spans="1:9" s="321" customFormat="1" ht="14.25" customHeight="1">
      <c r="A55" s="318">
        <v>1500</v>
      </c>
      <c r="B55" s="338"/>
      <c r="C55" s="332" t="s">
        <v>56</v>
      </c>
      <c r="D55" s="334" t="s">
        <v>81</v>
      </c>
      <c r="E55" s="360" t="s">
        <v>57</v>
      </c>
      <c r="F55" s="328" t="s">
        <v>58</v>
      </c>
      <c r="G55" s="339">
        <v>44571</v>
      </c>
      <c r="H55" s="330" t="s">
        <v>13</v>
      </c>
      <c r="I55" s="331">
        <v>138000</v>
      </c>
    </row>
    <row r="56" spans="1:9" s="321" customFormat="1" ht="14.25" customHeight="1">
      <c r="A56" s="318">
        <v>1500</v>
      </c>
      <c r="B56" s="338"/>
      <c r="C56" s="332" t="s">
        <v>23</v>
      </c>
      <c r="D56" s="334" t="s">
        <v>86</v>
      </c>
      <c r="E56" s="360" t="s">
        <v>61</v>
      </c>
      <c r="F56" s="326" t="s">
        <v>140</v>
      </c>
      <c r="G56" s="330" t="s">
        <v>13</v>
      </c>
      <c r="H56" s="333">
        <v>45066</v>
      </c>
      <c r="I56" s="331">
        <v>425000</v>
      </c>
    </row>
    <row r="57" spans="1:9" s="321" customFormat="1" ht="14.25" customHeight="1">
      <c r="A57" s="318"/>
      <c r="B57" s="335"/>
      <c r="C57" s="335"/>
      <c r="D57" s="336"/>
      <c r="E57" s="361"/>
      <c r="F57" s="335"/>
      <c r="H57" s="352" t="s">
        <v>52</v>
      </c>
      <c r="I57" s="337">
        <f>SUM(I54:I56)</f>
        <v>1258000</v>
      </c>
    </row>
    <row r="58" spans="1:9" s="321" customFormat="1" ht="14.25" customHeight="1">
      <c r="A58" s="318">
        <v>1500</v>
      </c>
      <c r="B58" s="319"/>
      <c r="C58" s="319"/>
      <c r="D58" s="320"/>
      <c r="E58" s="359"/>
      <c r="F58" s="319"/>
      <c r="G58" s="322"/>
      <c r="H58" s="320" t="s">
        <v>148</v>
      </c>
      <c r="I58" s="323">
        <f>I50+I53+I57</f>
        <v>3385585</v>
      </c>
    </row>
    <row r="59" spans="1:9" ht="14.25" customHeight="1">
      <c r="A59" s="340"/>
      <c r="B59" s="341"/>
      <c r="C59" s="341"/>
      <c r="D59" s="342"/>
      <c r="E59" s="362"/>
      <c r="F59" s="343"/>
      <c r="G59" s="349"/>
      <c r="H59" s="353" t="s">
        <v>17</v>
      </c>
      <c r="I59" s="354">
        <f>I58+I45</f>
        <v>4446409.54</v>
      </c>
    </row>
    <row r="60" spans="2:5" ht="14.25" customHeight="1">
      <c r="B60" s="345"/>
      <c r="C60" s="345"/>
      <c r="D60" s="346"/>
      <c r="E60" s="363"/>
    </row>
    <row r="61" spans="2:5" ht="14.25" customHeight="1">
      <c r="B61" s="345"/>
      <c r="C61" s="345"/>
      <c r="D61" s="346"/>
      <c r="E61" s="363"/>
    </row>
    <row r="62" spans="2:5" ht="14.25" customHeight="1">
      <c r="B62" s="345"/>
      <c r="C62" s="345"/>
      <c r="D62" s="346"/>
      <c r="E62" s="363"/>
    </row>
    <row r="63" spans="2:5" ht="14.25" customHeight="1">
      <c r="B63" s="345"/>
      <c r="C63" s="345"/>
      <c r="D63" s="346"/>
      <c r="E63" s="363"/>
    </row>
    <row r="64" spans="2:5" ht="14.25" customHeight="1">
      <c r="B64" s="345"/>
      <c r="C64" s="345"/>
      <c r="D64" s="346"/>
      <c r="E64" s="363"/>
    </row>
    <row r="65" spans="2:5" ht="14.25" customHeight="1">
      <c r="B65" s="345"/>
      <c r="C65" s="345"/>
      <c r="D65" s="346"/>
      <c r="E65" s="363"/>
    </row>
    <row r="66" spans="2:5" ht="14.25" customHeight="1">
      <c r="B66" s="345"/>
      <c r="C66" s="345"/>
      <c r="D66" s="346"/>
      <c r="E66" s="363"/>
    </row>
    <row r="67" spans="2:5" ht="14.25" customHeight="1">
      <c r="B67" s="345"/>
      <c r="C67" s="345"/>
      <c r="D67" s="346"/>
      <c r="E67" s="363"/>
    </row>
    <row r="68" spans="2:5" ht="14.25" customHeight="1">
      <c r="B68" s="345"/>
      <c r="C68" s="345"/>
      <c r="D68" s="346"/>
      <c r="E68" s="363"/>
    </row>
    <row r="69" spans="2:5" ht="14.25" customHeight="1">
      <c r="B69" s="345"/>
      <c r="C69" s="345"/>
      <c r="D69" s="346"/>
      <c r="E69" s="363"/>
    </row>
    <row r="70" spans="2:5" ht="14.25" customHeight="1">
      <c r="B70" s="345"/>
      <c r="C70" s="345"/>
      <c r="D70" s="346"/>
      <c r="E70" s="363"/>
    </row>
    <row r="71" spans="2:5" ht="14.25" customHeight="1">
      <c r="B71" s="345"/>
      <c r="C71" s="345"/>
      <c r="D71" s="346"/>
      <c r="E71" s="363"/>
    </row>
    <row r="72" spans="2:5" ht="14.25" customHeight="1">
      <c r="B72" s="345"/>
      <c r="C72" s="345"/>
      <c r="D72" s="346"/>
      <c r="E72" s="363"/>
    </row>
    <row r="73" spans="2:5" ht="18" customHeight="1">
      <c r="B73" s="345"/>
      <c r="C73" s="347"/>
      <c r="D73" s="346"/>
      <c r="E73" s="363"/>
    </row>
    <row r="74" spans="2:5" ht="18" customHeight="1">
      <c r="B74" s="345"/>
      <c r="C74" s="345"/>
      <c r="D74" s="346"/>
      <c r="E74" s="363"/>
    </row>
    <row r="75" spans="2:5" ht="18" customHeight="1">
      <c r="B75" s="345"/>
      <c r="C75" s="348"/>
      <c r="D75" s="346"/>
      <c r="E75" s="363"/>
    </row>
    <row r="76" spans="2:5" ht="18" customHeight="1">
      <c r="B76" s="345"/>
      <c r="C76" s="346"/>
      <c r="D76" s="346"/>
      <c r="E76" s="363"/>
    </row>
    <row r="77" spans="2:5" ht="15.75" customHeight="1">
      <c r="B77" s="345"/>
      <c r="C77" s="345"/>
      <c r="D77" s="346"/>
      <c r="E77" s="363"/>
    </row>
    <row r="78" spans="2:5" ht="15.75" customHeight="1">
      <c r="B78" s="345"/>
      <c r="C78" s="345"/>
      <c r="D78" s="346"/>
      <c r="E78" s="363"/>
    </row>
  </sheetData>
  <sheetProtection/>
  <mergeCells count="1">
    <mergeCell ref="A5:I5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46" r:id="rId2"/>
  <colBreaks count="1" manualBreakCount="1">
    <brk id="9" max="65535" man="1"/>
  </colBreaks>
  <ignoredErrors>
    <ignoredError sqref="E18 E35:E36 E46 E51:E52 E55:E5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Porto</dc:creator>
  <cp:keywords/>
  <dc:description/>
  <cp:lastModifiedBy>Artur Fonseca</cp:lastModifiedBy>
  <cp:lastPrinted>2023-07-05T13:29:51Z</cp:lastPrinted>
  <dcterms:created xsi:type="dcterms:W3CDTF">2015-02-03T11:36:21Z</dcterms:created>
  <dcterms:modified xsi:type="dcterms:W3CDTF">2023-07-05T13:30:34Z</dcterms:modified>
  <cp:category/>
  <cp:version/>
  <cp:contentType/>
  <cp:contentStatus/>
</cp:coreProperties>
</file>