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Orçamento Sintético" sheetId="1" r:id="rId1"/>
  </sheets>
  <definedNames>
    <definedName name="_xlnm.Print_Titles" localSheetId="0">'Orçamento Sintético'!$1:$4</definedName>
  </definedNames>
  <calcPr calcId="145621"/>
</workbook>
</file>

<file path=xl/calcChain.xml><?xml version="1.0" encoding="utf-8"?>
<calcChain xmlns="http://schemas.openxmlformats.org/spreadsheetml/2006/main">
  <c r="I338" i="1" l="1"/>
  <c r="I337" i="1"/>
  <c r="I336" i="1"/>
  <c r="I335" i="1"/>
  <c r="I334" i="1"/>
  <c r="I333" i="1"/>
  <c r="I332" i="1"/>
  <c r="I331" i="1"/>
  <c r="I330" i="1"/>
  <c r="I329" i="1"/>
  <c r="I328" i="1"/>
  <c r="I327" i="1"/>
  <c r="I325" i="1" s="1"/>
  <c r="I326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 s="1"/>
  <c r="I307" i="1"/>
  <c r="I305" i="1" s="1"/>
  <c r="I306" i="1"/>
  <c r="I304" i="1"/>
  <c r="I303" i="1"/>
  <c r="I302" i="1" s="1"/>
  <c r="I301" i="1"/>
  <c r="I300" i="1"/>
  <c r="I299" i="1"/>
  <c r="I298" i="1" s="1"/>
  <c r="I297" i="1"/>
  <c r="I296" i="1"/>
  <c r="I295" i="1"/>
  <c r="I294" i="1"/>
  <c r="I293" i="1"/>
  <c r="I292" i="1"/>
  <c r="I291" i="1"/>
  <c r="I290" i="1"/>
  <c r="I289" i="1"/>
  <c r="I288" i="1"/>
  <c r="I287" i="1"/>
  <c r="I286" i="1" s="1"/>
  <c r="I285" i="1"/>
  <c r="I284" i="1"/>
  <c r="I283" i="1"/>
  <c r="I281" i="1" s="1"/>
  <c r="I282" i="1"/>
  <c r="I280" i="1"/>
  <c r="I279" i="1"/>
  <c r="I277" i="1" s="1"/>
  <c r="I278" i="1"/>
  <c r="I276" i="1"/>
  <c r="I275" i="1"/>
  <c r="I274" i="1"/>
  <c r="I273" i="1"/>
  <c r="I272" i="1"/>
  <c r="I271" i="1"/>
  <c r="I269" i="1" s="1"/>
  <c r="I270" i="1"/>
  <c r="I268" i="1"/>
  <c r="I267" i="1"/>
  <c r="I266" i="1"/>
  <c r="I265" i="1"/>
  <c r="I264" i="1"/>
  <c r="I263" i="1"/>
  <c r="I261" i="1" s="1"/>
  <c r="I262" i="1"/>
  <c r="I260" i="1"/>
  <c r="I259" i="1"/>
  <c r="I258" i="1"/>
  <c r="I257" i="1"/>
  <c r="I256" i="1"/>
  <c r="I255" i="1"/>
  <c r="I253" i="1" s="1"/>
  <c r="I254" i="1"/>
  <c r="I252" i="1"/>
  <c r="I251" i="1"/>
  <c r="I250" i="1" s="1"/>
  <c r="I249" i="1"/>
  <c r="I248" i="1"/>
  <c r="I247" i="1"/>
  <c r="I246" i="1"/>
  <c r="I245" i="1"/>
  <c r="I244" i="1" s="1"/>
  <c r="I243" i="1"/>
  <c r="I242" i="1"/>
  <c r="I241" i="1"/>
  <c r="I240" i="1"/>
  <c r="I239" i="1"/>
  <c r="I238" i="1"/>
  <c r="I237" i="1"/>
  <c r="I236" i="1" s="1"/>
  <c r="I234" i="1"/>
  <c r="I233" i="1"/>
  <c r="I232" i="1"/>
  <c r="I231" i="1"/>
  <c r="I229" i="1" s="1"/>
  <c r="I230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08" i="1" s="1"/>
  <c r="I214" i="1"/>
  <c r="I213" i="1"/>
  <c r="I212" i="1"/>
  <c r="I211" i="1"/>
  <c r="I210" i="1"/>
  <c r="I209" i="1"/>
  <c r="I207" i="1"/>
  <c r="I206" i="1"/>
  <c r="I205" i="1"/>
  <c r="I204" i="1"/>
  <c r="I203" i="1"/>
  <c r="I202" i="1" s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5" i="1" s="1"/>
  <c r="I166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7" i="1"/>
  <c r="I146" i="1"/>
  <c r="I145" i="1"/>
  <c r="I144" i="1"/>
  <c r="I143" i="1"/>
  <c r="I142" i="1"/>
  <c r="I141" i="1"/>
  <c r="I140" i="1"/>
  <c r="I139" i="1"/>
  <c r="I138" i="1" s="1"/>
  <c r="I137" i="1"/>
  <c r="I136" i="1"/>
  <c r="I135" i="1"/>
  <c r="I134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0" i="1" s="1"/>
  <c r="I116" i="1"/>
  <c r="I115" i="1"/>
  <c r="I114" i="1"/>
  <c r="I113" i="1"/>
  <c r="I112" i="1"/>
  <c r="I111" i="1"/>
  <c r="I109" i="1"/>
  <c r="I108" i="1"/>
  <c r="I107" i="1"/>
  <c r="I106" i="1"/>
  <c r="I105" i="1"/>
  <c r="I104" i="1" s="1"/>
  <c r="I103" i="1"/>
  <c r="I102" i="1"/>
  <c r="I101" i="1"/>
  <c r="I100" i="1"/>
  <c r="I99" i="1"/>
  <c r="I98" i="1"/>
  <c r="I97" i="1"/>
  <c r="I96" i="1"/>
  <c r="I95" i="1"/>
  <c r="I94" i="1"/>
  <c r="I93" i="1"/>
  <c r="I89" i="1" s="1"/>
  <c r="I92" i="1"/>
  <c r="I91" i="1"/>
  <c r="I90" i="1"/>
  <c r="I88" i="1"/>
  <c r="I87" i="1"/>
  <c r="I86" i="1"/>
  <c r="I85" i="1"/>
  <c r="I84" i="1"/>
  <c r="I83" i="1"/>
  <c r="I82" i="1"/>
  <c r="I81" i="1"/>
  <c r="I80" i="1" s="1"/>
  <c r="I79" i="1"/>
  <c r="I78" i="1"/>
  <c r="I77" i="1"/>
  <c r="I76" i="1"/>
  <c r="I75" i="1"/>
  <c r="I74" i="1" s="1"/>
  <c r="I73" i="1"/>
  <c r="I72" i="1"/>
  <c r="I71" i="1"/>
  <c r="I70" i="1"/>
  <c r="I69" i="1"/>
  <c r="I65" i="1" s="1"/>
  <c r="I68" i="1"/>
  <c r="I67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 s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 s="1"/>
  <c r="I28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235" i="1" l="1"/>
  <c r="I133" i="1"/>
  <c r="I21" i="1" s="1"/>
  <c r="H342" i="1" s="1"/>
</calcChain>
</file>

<file path=xl/sharedStrings.xml><?xml version="1.0" encoding="utf-8"?>
<sst xmlns="http://schemas.openxmlformats.org/spreadsheetml/2006/main" count="1547" uniqueCount="919">
  <si>
    <t xml:space="preserve">Obra: REFORMA DA AGÊNCIA REGULADORA DE SERVIÇOS PÚBLICOS DO ESTADO DE SERGIPE – AGRESE, EM ARACAJU/SE.     </t>
  </si>
  <si>
    <t>Bancos</t>
  </si>
  <si>
    <t>B.D.I.</t>
  </si>
  <si>
    <t>Encargos Sociais</t>
  </si>
  <si>
    <t>EDUARDO BARRETTO ENGENHARIA E CONSTRUÇÕES LTDA EPP                                                                                                               Av. MÁRIO JORGE MENEZES VIEIRA, N° 327 ARACAJU/SE   CNPJ : 07.161.619.0001-27</t>
  </si>
  <si>
    <t xml:space="preserve">SINAPI 
ORSE </t>
  </si>
  <si>
    <t xml:space="preserve"> 23,54%</t>
  </si>
  <si>
    <t>Não Desonerado: 
Horista:  111,51%
Mensalista:  69,89%</t>
  </si>
  <si>
    <t>PLANILHA ORÇAMENTÁRIA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</si>
  <si>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</si>
  <si>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</si>
  <si>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</si>
  <si>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</si>
  <si>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</si>
  <si>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</si>
  <si>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</si>
  <si>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</si>
  <si>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</si>
  <si>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01 </t>
  </si>
  <si>
    <t>SERVIÇOS GERAIS DO EMPREENDIMENTO</t>
  </si>
  <si>
    <t xml:space="preserve"> 01.01 </t>
  </si>
  <si>
    <t>DMINISTRAÇÃO LOCAL</t>
  </si>
  <si>
    <t xml:space="preserve"> 01.01.1 </t>
  </si>
  <si>
    <t xml:space="preserve"> CPU 11 </t>
  </si>
  <si>
    <t>Próprio</t>
  </si>
  <si>
    <t>Equipe Dirigente</t>
  </si>
  <si>
    <t>un</t>
  </si>
  <si>
    <t xml:space="preserve"> 01.02 </t>
  </si>
  <si>
    <t>MANUTENÇÃO DO CANTEIRO</t>
  </si>
  <si>
    <t xml:space="preserve"> 01.02.001 </t>
  </si>
  <si>
    <t xml:space="preserve"> CPU 12 </t>
  </si>
  <si>
    <t>Manutenção do Canteiro</t>
  </si>
  <si>
    <t xml:space="preserve"> 01.02.2 </t>
  </si>
  <si>
    <t xml:space="preserve"> CPU 13 </t>
  </si>
  <si>
    <t>Equipamentos de Apoio à Produção</t>
  </si>
  <si>
    <t xml:space="preserve"> 01.03 </t>
  </si>
  <si>
    <t>MOBILIZAÇÃO / DESMOBILIZAÇÃO</t>
  </si>
  <si>
    <t xml:space="preserve"> 01.03.002 </t>
  </si>
  <si>
    <t>DESMOBILIZAÇÃO</t>
  </si>
  <si>
    <t xml:space="preserve"> 01.03.002.001  </t>
  </si>
  <si>
    <t xml:space="preserve"> 9203 </t>
  </si>
  <si>
    <t>ORSE</t>
  </si>
  <si>
    <t>Transportes comercial com caminhão carroceria em  rodovia  pavimentada</t>
  </si>
  <si>
    <t>tkm</t>
  </si>
  <si>
    <t xml:space="preserve"> 01.04 </t>
  </si>
  <si>
    <t>INSTALAÇÕES DO CANTEIRO</t>
  </si>
  <si>
    <t xml:space="preserve"> 01.04.002  </t>
  </si>
  <si>
    <t xml:space="preserve"> 11397 </t>
  </si>
  <si>
    <t>Placa de obra em lona com impressão digital 1,50 x 2,00m, inclusive estrutura em metalon 20 x 20cm e escoramento, instalada - Rev 02 - 09/2021</t>
  </si>
  <si>
    <t xml:space="preserve"> 01.04.003  </t>
  </si>
  <si>
    <t xml:space="preserve"> 11398 </t>
  </si>
  <si>
    <t>Placa de obra em lona com impressão digital 0,90 x 1,20m, inclusive estrutura em metalon 20 x 20cm e escoramento, instalada</t>
  </si>
  <si>
    <t xml:space="preserve"> 01.04.004  </t>
  </si>
  <si>
    <t xml:space="preserve"> 4657 </t>
  </si>
  <si>
    <t>Locação de container - Escritório com banheiro - 6,20 x 2,20m</t>
  </si>
  <si>
    <t>mês</t>
  </si>
  <si>
    <t xml:space="preserve"> 01.04.005  </t>
  </si>
  <si>
    <t xml:space="preserve"> 4654 </t>
  </si>
  <si>
    <t>Locação de container - Almoxarifado com banheiro - 6,00 x 2,30m</t>
  </si>
  <si>
    <t xml:space="preserve"> 01.04.006  </t>
  </si>
  <si>
    <t xml:space="preserve"> 4659 </t>
  </si>
  <si>
    <t>Locação de container - Refeitório sem banheiro - 6,00 x 2,30m</t>
  </si>
  <si>
    <t xml:space="preserve"> 01.04.007  </t>
  </si>
  <si>
    <t xml:space="preserve"> 4656 </t>
  </si>
  <si>
    <t>Locação de container - Banheiro com chuveiros e vasos - 4,30 x 2,30m</t>
  </si>
  <si>
    <t xml:space="preserve"> 02 </t>
  </si>
  <si>
    <t>REFORMA  DO PREDIO E DEMOLIÇÃO DA GUARITA EXISTENTE</t>
  </si>
  <si>
    <t xml:space="preserve"> 02.01 </t>
  </si>
  <si>
    <t>DEMOLIÇÕES E REMOÇÕES</t>
  </si>
  <si>
    <t xml:space="preserve"> 02.01.003  </t>
  </si>
  <si>
    <t xml:space="preserve"> 11390 </t>
  </si>
  <si>
    <t>Demolição de divisórias tipo naval</t>
  </si>
  <si>
    <t>m²</t>
  </si>
  <si>
    <t xml:space="preserve"> 02.01.005  </t>
  </si>
  <si>
    <t xml:space="preserve"> 6 </t>
  </si>
  <si>
    <t>Demolição de alvenaria de bloco cerâmico e=0,09m - revestida</t>
  </si>
  <si>
    <t>m³</t>
  </si>
  <si>
    <t xml:space="preserve"> 02.01.007  </t>
  </si>
  <si>
    <t xml:space="preserve"> 22 </t>
  </si>
  <si>
    <t>Demolição de revestimento cerâmico ou azulejo</t>
  </si>
  <si>
    <t xml:space="preserve"> 02.01.010  </t>
  </si>
  <si>
    <t xml:space="preserve"> 3262 </t>
  </si>
  <si>
    <t>Remoção de lavatório</t>
  </si>
  <si>
    <t xml:space="preserve"> 02.02 </t>
  </si>
  <si>
    <t>DEMOLIÇÃO DA GUARITA EXISTENTE</t>
  </si>
  <si>
    <t xml:space="preserve"> 02.02.001  </t>
  </si>
  <si>
    <t xml:space="preserve"> 11 </t>
  </si>
  <si>
    <t>Demolição de telhamento com telha de cimento amianto tipo canalete</t>
  </si>
  <si>
    <t xml:space="preserve"> 02.02.002  </t>
  </si>
  <si>
    <t xml:space="preserve"> 97626 </t>
  </si>
  <si>
    <t>SINAPI</t>
  </si>
  <si>
    <t>Demolição de pilares e vigas em concreto armado, de forma manual, sem reaproveitamento. af_12/2017</t>
  </si>
  <si>
    <t xml:space="preserve"> 02.02.003  </t>
  </si>
  <si>
    <t xml:space="preserve"> 9182 </t>
  </si>
  <si>
    <t>Demolição de concreto com martelete e compressor</t>
  </si>
  <si>
    <t xml:space="preserve"> 02.02.004  </t>
  </si>
  <si>
    <t xml:space="preserve"> 97644 </t>
  </si>
  <si>
    <t>Remoção de portas, de forma manual, sem reaproveitamento. af_12/2017</t>
  </si>
  <si>
    <t xml:space="preserve"> 02.02.005  </t>
  </si>
  <si>
    <t xml:space="preserve"> 12346 </t>
  </si>
  <si>
    <t>Remoção de esquadria de alumínio e vidro</t>
  </si>
  <si>
    <t xml:space="preserve"> 02.02.006  </t>
  </si>
  <si>
    <t xml:space="preserve"> 02.02.007  </t>
  </si>
  <si>
    <t xml:space="preserve"> 2095 </t>
  </si>
  <si>
    <t>Remoção de vaso sanitário</t>
  </si>
  <si>
    <t xml:space="preserve"> 02.02.008  </t>
  </si>
  <si>
    <t xml:space="preserve"> 02.02.009  </t>
  </si>
  <si>
    <t xml:space="preserve"> 10963 </t>
  </si>
  <si>
    <t>Demolição de alvenaria de bloco cerâmico e=0,09m sem revestimento</t>
  </si>
  <si>
    <t xml:space="preserve"> 02.02.010  </t>
  </si>
  <si>
    <t xml:space="preserve"> 18 </t>
  </si>
  <si>
    <t>Demolição de piso cerâmico ou ladrilho</t>
  </si>
  <si>
    <t xml:space="preserve"> 02.02.011  </t>
  </si>
  <si>
    <t xml:space="preserve"> 26 </t>
  </si>
  <si>
    <t>Coleta e carga manuais de entulho</t>
  </si>
  <si>
    <t xml:space="preserve"> 02.02.012  </t>
  </si>
  <si>
    <t xml:space="preserve"> 5074 </t>
  </si>
  <si>
    <t>Transporte comercial com caminhão basculante de 10m³, em rodovia pavimentada (densidade=1,5t/m³)</t>
  </si>
  <si>
    <t xml:space="preserve"> 02.02.013  </t>
  </si>
  <si>
    <t xml:space="preserve"> 10039 </t>
  </si>
  <si>
    <t>Descarte de resíduos da construção civil em área licenciada</t>
  </si>
  <si>
    <t>t</t>
  </si>
  <si>
    <t xml:space="preserve"> 02.02.014  </t>
  </si>
  <si>
    <t xml:space="preserve"> 2599 </t>
  </si>
  <si>
    <t>Concreto asfáltico usinado à quente (CAUQ), fornecido e aplicado pela emurb (capa asfáltica), exclusive transporte</t>
  </si>
  <si>
    <t xml:space="preserve"> 02.02.015  </t>
  </si>
  <si>
    <t xml:space="preserve"> 5073 </t>
  </si>
  <si>
    <t>Transporte local com caminhão basculante de 10m³, em rodovia pavimentada (conservação) densidade=1,5t/m³</t>
  </si>
  <si>
    <t xml:space="preserve"> 02.02.016  </t>
  </si>
  <si>
    <t xml:space="preserve"> 2450 </t>
  </si>
  <si>
    <t>Limpeza geral</t>
  </si>
  <si>
    <t xml:space="preserve"> 02.03 </t>
  </si>
  <si>
    <t>FUNDAÇÃO ( AMPLIAÇÃO DO WC DA RECEPÇÃO )</t>
  </si>
  <si>
    <t xml:space="preserve"> 02.03.001 </t>
  </si>
  <si>
    <t xml:space="preserve"> 2497 </t>
  </si>
  <si>
    <t>Escavação manual de vala ou cava em material de 1ª categoria, profundidade até 1,50m</t>
  </si>
  <si>
    <t xml:space="preserve"> 02.03.002 </t>
  </si>
  <si>
    <t xml:space="preserve"> 91 </t>
  </si>
  <si>
    <t>Alvenaria pedra calcárea argamassada c/ cimento e areia traço t-4 (1:5) - 1 saco cimento 50kg / 5 padiolas areia dim. 0,35z0,45x0,23m - Confecção mecânica e transporte</t>
  </si>
  <si>
    <t xml:space="preserve"> 02.03.003  </t>
  </si>
  <si>
    <t xml:space="preserve"> 6320 </t>
  </si>
  <si>
    <t>Lastro de concreto, fck=15 mpa, lançado e adensado</t>
  </si>
  <si>
    <t xml:space="preserve"> 02.03.004  </t>
  </si>
  <si>
    <t xml:space="preserve"> 9398 </t>
  </si>
  <si>
    <t>Concreto simples fck= 25 MPA (b1/b2), fabricado na obra, sem lançamento e adensamento</t>
  </si>
  <si>
    <t xml:space="preserve"> 02.03.005  </t>
  </si>
  <si>
    <t xml:space="preserve"> 140 </t>
  </si>
  <si>
    <t>Aço CA - 50 Ø 6,3 a 12,5mm, inclusive corte, dobragem, montagem e colocacao de ferragens nas formas, para superestruturas e fundações - R1</t>
  </si>
  <si>
    <t>kg</t>
  </si>
  <si>
    <t xml:space="preserve"> 02.03.006  </t>
  </si>
  <si>
    <t xml:space="preserve"> 141 </t>
  </si>
  <si>
    <t>Aço CA - 60 Ø 4,2 a 9,5mm, inclusive corte, dobragem, montagem e colocacao de ferragens nas formas, para superestruturas e fundações - R1</t>
  </si>
  <si>
    <t xml:space="preserve"> 02.03.007  </t>
  </si>
  <si>
    <t xml:space="preserve"> 108 </t>
  </si>
  <si>
    <t>Forma plana para estruturas, em compensado resinado de 14mm, 03 usos, inclusive escoramento - Revisada 07.2015</t>
  </si>
  <si>
    <t xml:space="preserve"> 02.03.008  </t>
  </si>
  <si>
    <t xml:space="preserve"> 7295 </t>
  </si>
  <si>
    <t>Cintas e vergas em blocos de concreto tipo "u" (calha) 12x19x39, preenchidos com concreto armado fck=15 mpa</t>
  </si>
  <si>
    <t>m</t>
  </si>
  <si>
    <t xml:space="preserve"> 02.04 </t>
  </si>
  <si>
    <t>ESTRUTURA ( AMPLIAÇÃO DO WC DA RECEPÇÃO )</t>
  </si>
  <si>
    <t xml:space="preserve"> 02.04.001  </t>
  </si>
  <si>
    <t xml:space="preserve"> 3272 </t>
  </si>
  <si>
    <t>Cintas e vergas em blocos cerâmicos tipo "u" (calha) 9x19x19cm, preenchidos com concreto armado fck=15mpa - Rev. 01</t>
  </si>
  <si>
    <t xml:space="preserve"> 02.04.002  </t>
  </si>
  <si>
    <t xml:space="preserve"> 02.04.003  </t>
  </si>
  <si>
    <t xml:space="preserve"> 02.04.004  </t>
  </si>
  <si>
    <t xml:space="preserve"> 02.04.005  </t>
  </si>
  <si>
    <t xml:space="preserve"> 02.04.006  </t>
  </si>
  <si>
    <t xml:space="preserve"> 4254 </t>
  </si>
  <si>
    <t>Laje pré-fabricada treliçada para piso ou cobertura, intereixo 38cm, h=12cm, el. enchimento em bloco cerâmico h=8cm, inclusive escoramento em madeira e capeamento 4cm.</t>
  </si>
  <si>
    <t xml:space="preserve"> 02.04.007  </t>
  </si>
  <si>
    <t xml:space="preserve"> 12306 </t>
  </si>
  <si>
    <t>Impermeabilização c/manta asfáltica 3mm, classe B, estrudada c/reforço de não tecido de poliéster, inclusive aplicação de 1 demão de primer e proteção mecânica traço 1:3</t>
  </si>
  <si>
    <t xml:space="preserve"> 02.05 </t>
  </si>
  <si>
    <t>ELEVAÇÕES</t>
  </si>
  <si>
    <t xml:space="preserve"> 02.05.001  </t>
  </si>
  <si>
    <t xml:space="preserve"> 151 </t>
  </si>
  <si>
    <t>Alvenaria bloco cerâmico vedação, 9x19x24cm, e=9cm, com argamassa t5 - 1:2:8 (cimento/cal/areia), junta=1cm - Rev.09</t>
  </si>
  <si>
    <t xml:space="preserve"> 02.05.002  </t>
  </si>
  <si>
    <t xml:space="preserve"> 147 </t>
  </si>
  <si>
    <t>Cintas e vergas em concreto armado pré-moldado fck=15 mpa, seção 9x12cm</t>
  </si>
  <si>
    <t xml:space="preserve"> 02.05.006  </t>
  </si>
  <si>
    <t xml:space="preserve"> 191 </t>
  </si>
  <si>
    <t>Divisória em granito cinza andorinha polido, e=2cm, inclusive montagem com ferragens - Rev 02</t>
  </si>
  <si>
    <t xml:space="preserve"> 02.06 </t>
  </si>
  <si>
    <t>REVESTIMENTOS</t>
  </si>
  <si>
    <t xml:space="preserve"> 02.06.001  </t>
  </si>
  <si>
    <t xml:space="preserve"> 3310 </t>
  </si>
  <si>
    <t>Chapisco em parede com argamassa traço t1 - 1:3 (cimento / areia) - Revisado 08/2015</t>
  </si>
  <si>
    <t xml:space="preserve"> 02.06.002  </t>
  </si>
  <si>
    <t xml:space="preserve"> 7602 </t>
  </si>
  <si>
    <t>Reboco ou emboço interno, de parede, com argamassa traço t6 - 1:2:10 (cimento / cal / areia), espessura 3,0 cm</t>
  </si>
  <si>
    <t xml:space="preserve"> 02.06.004  </t>
  </si>
  <si>
    <t xml:space="preserve"> 11362 </t>
  </si>
  <si>
    <t>Revestimento cerâmico para piso ou parede, 37 x 59 cm, Arielle, linha riviera, cor branca ou similar, PEI-3, aplicado com argamassa industrializada ac-ii, rejunte epoxi, exclusive regularização de base ou emboço</t>
  </si>
  <si>
    <t xml:space="preserve"> 02.06.005  </t>
  </si>
  <si>
    <t xml:space="preserve"> 13023 </t>
  </si>
  <si>
    <t>Tratamento de fissuras com argamassa industrializada massa rápida Rebotec ou similar (Seção até 5 x 5 cm)</t>
  </si>
  <si>
    <t xml:space="preserve"> 02.07 </t>
  </si>
  <si>
    <t>PISOS</t>
  </si>
  <si>
    <t xml:space="preserve"> 02.07.003 </t>
  </si>
  <si>
    <t xml:space="preserve"> 12929 </t>
  </si>
  <si>
    <t>Fornecimento e Instalaçãode Carpete de alto tráfego 100% sintetico anti-chama lúmen São Carlos ou similar laudado pelo corpo de bombeiro e=5mm</t>
  </si>
  <si>
    <t xml:space="preserve"> 02.07.006 </t>
  </si>
  <si>
    <t xml:space="preserve"> 2187 </t>
  </si>
  <si>
    <t>Polimento de piso de alta resistência (existente)</t>
  </si>
  <si>
    <t xml:space="preserve"> 02.07.007 </t>
  </si>
  <si>
    <t xml:space="preserve"> 2270 </t>
  </si>
  <si>
    <t>Soleira em mármore branco, l = 15 cm, e = 2 cm</t>
  </si>
  <si>
    <t xml:space="preserve"> 02.08 </t>
  </si>
  <si>
    <t>PINTURA</t>
  </si>
  <si>
    <t xml:space="preserve"> 02.08.001  </t>
  </si>
  <si>
    <t xml:space="preserve"> 2289 </t>
  </si>
  <si>
    <t>Pintura para interiores, sobre paredes ou tetos, com lixamento, aplicação de 01 demão de líquido selador e 02 demãos de tinta pva latex convencional para interiores</t>
  </si>
  <si>
    <t xml:space="preserve"> 02.08.002  </t>
  </si>
  <si>
    <t xml:space="preserve"> 2291 </t>
  </si>
  <si>
    <t>Pintura para interiores, sobre paredes ou tetos, com lixamento, aplicação de 01 demão de líquido selador, 02 demãos de massa corrida e 02 demãos de tinta pva latex convencional para interiores</t>
  </si>
  <si>
    <t xml:space="preserve"> 02.08.003  </t>
  </si>
  <si>
    <t xml:space="preserve"> 2295 </t>
  </si>
  <si>
    <t>Pintura para exteriores, sobre paredes, com lixamento, aplicação de 01 demão de selador acrílico, 02 demãos de massa acrílica e 02 demãos de tinta acrílica convencional - Rev 03</t>
  </si>
  <si>
    <t xml:space="preserve"> 02.08.004  </t>
  </si>
  <si>
    <t xml:space="preserve"> 2310 </t>
  </si>
  <si>
    <t>Pintura para superfícies de madeira com lixamento, aplicação de 01 demão de fundo sintético nivelador e 02 demãos de tinta esmalte ou óleo</t>
  </si>
  <si>
    <t xml:space="preserve"> 02.08.005  </t>
  </si>
  <si>
    <t xml:space="preserve"> 2328 </t>
  </si>
  <si>
    <t>Pintura de acabamento com aplicação de 02 demãos de verniz poliuretano sobre superfícies de madeira</t>
  </si>
  <si>
    <t xml:space="preserve"> 02.09 </t>
  </si>
  <si>
    <t>ESQUADRIAS</t>
  </si>
  <si>
    <t xml:space="preserve"> 02.09.001  </t>
  </si>
  <si>
    <t xml:space="preserve"> 13095 </t>
  </si>
  <si>
    <t>Porta em vidro temperado 10mm, na cor verde, inclusive ferragens  e instalação, exclusive puxador</t>
  </si>
  <si>
    <t xml:space="preserve"> 02.09.002  </t>
  </si>
  <si>
    <t xml:space="preserve"> 9733 </t>
  </si>
  <si>
    <t>Puxador duplo para porta, em alumínio polido, ø = 1", l= 40cm, ref. 3008, da Vesfer ou similar</t>
  </si>
  <si>
    <t>Un</t>
  </si>
  <si>
    <t xml:space="preserve"> 02.09.003  </t>
  </si>
  <si>
    <t xml:space="preserve"> 3625 </t>
  </si>
  <si>
    <t>Porta em madeira compensada (canela), lisa, semi-ôca, (0.60 x 1,60 a 1.80m) , revestida c/fórmica, inclusive batentes e ferragens (livre/ocupado)</t>
  </si>
  <si>
    <t xml:space="preserve"> 02.09.004  </t>
  </si>
  <si>
    <t xml:space="preserve"> 3542 </t>
  </si>
  <si>
    <t>Porta em madeira compensada (virola), lisa, semi-ôca, 0.60 x 2.10 m, inclusive batentes e ferragens</t>
  </si>
  <si>
    <t xml:space="preserve"> 02.09.007  </t>
  </si>
  <si>
    <t xml:space="preserve"> 9683 </t>
  </si>
  <si>
    <t>Fornecimento e montagem de porta para divisória Naval com miolo em vermiculita, inclusive ferragem em aço ou similar</t>
  </si>
  <si>
    <t xml:space="preserve"> 02.09.008  </t>
  </si>
  <si>
    <t xml:space="preserve"> 11945 </t>
  </si>
  <si>
    <t>Basculante em alumínio, cor N/P/B, moldura-vidro, tipo convencional ou pivotante, exclusive vidro</t>
  </si>
  <si>
    <t xml:space="preserve"> 02.09.009  </t>
  </si>
  <si>
    <t xml:space="preserve"> 1883 </t>
  </si>
  <si>
    <t>Vidro fantasia canelado 4 mm</t>
  </si>
  <si>
    <t xml:space="preserve"> 02.09.011  </t>
  </si>
  <si>
    <t xml:space="preserve"> 7320 </t>
  </si>
  <si>
    <t>Sinalização para deficientes - placa em braille - em pvc (ps), dim: 23 x 15 cm</t>
  </si>
  <si>
    <t xml:space="preserve"> 02.10 </t>
  </si>
  <si>
    <t>LOUÇAS E METAIS</t>
  </si>
  <si>
    <t xml:space="preserve"> 02.10.001  </t>
  </si>
  <si>
    <t xml:space="preserve"> 9017 </t>
  </si>
  <si>
    <t>Vaso sanitario c/caixa de descarga acoplada, c/saída horizontal, linha ravena, DECA ou similar, inclusive assento ASTRA TPK ou similar, conj. de fixação DECA SP13 ou similar, anel de vedação e engate plástico</t>
  </si>
  <si>
    <t xml:space="preserve"> 02.10.002  </t>
  </si>
  <si>
    <t xml:space="preserve"> 2089 </t>
  </si>
  <si>
    <t>Lavatório louça (Deca-Ravena ref L-91 ou similares) sem coluna, c/ sifão cromado, válvula cromada, engate cromado, exclusive torneira</t>
  </si>
  <si>
    <t xml:space="preserve"> 02.10.005  </t>
  </si>
  <si>
    <t xml:space="preserve"> 3260 </t>
  </si>
  <si>
    <t>Fornecimento e instalação de torneira pressmatic 120 de parede, ref. 17160706, docol ou similar</t>
  </si>
  <si>
    <t xml:space="preserve"> 02.10.006  </t>
  </si>
  <si>
    <t xml:space="preserve"> 7899 </t>
  </si>
  <si>
    <t>Vaso sanitário convencional, adaptado p/ deficiente físico com elevação do piso, linha popular, ELIZABETH ou similar, com assento plastico universal branco, cj.fixação, tubo de ligação e engate plástico, exceto cx. descarga - Rev 02</t>
  </si>
  <si>
    <t xml:space="preserve"> 02.10.007  </t>
  </si>
  <si>
    <t xml:space="preserve"> 9703 </t>
  </si>
  <si>
    <t>Canopla com alavanca para válvula de descarga para deficiente</t>
  </si>
  <si>
    <t xml:space="preserve"> 02.10.008  </t>
  </si>
  <si>
    <t xml:space="preserve"> 2053 </t>
  </si>
  <si>
    <t>Caixa de descarga de embutir com acabamento em PVC (Montana, linha Elegance ou similar)</t>
  </si>
  <si>
    <t xml:space="preserve"> 02.10.010  </t>
  </si>
  <si>
    <t xml:space="preserve"> 13110 </t>
  </si>
  <si>
    <t>Barra de apoio, reta, fixa, em aço inox, l=40cm, d=1 1/4", Jackwal ou similar</t>
  </si>
  <si>
    <t xml:space="preserve"> 02.10.011  </t>
  </si>
  <si>
    <t xml:space="preserve"> 13112 </t>
  </si>
  <si>
    <t>Barra de apoio, reta, fixa, em aço inox, l=70cm, d=1 1/4", Jackwal ou similar</t>
  </si>
  <si>
    <t xml:space="preserve"> 02.10.012  </t>
  </si>
  <si>
    <t xml:space="preserve"> 13113 </t>
  </si>
  <si>
    <t>Barra de apoio, reta, fixa, em aço inox, l=80cm, d=1 1/4", Jackwal ou similar</t>
  </si>
  <si>
    <t xml:space="preserve"> 02.10.014  </t>
  </si>
  <si>
    <t xml:space="preserve"> 7609 </t>
  </si>
  <si>
    <t>Saboneteira em plástico ABS, para sabonete líquido, da JSN, ref. J7 ou similar</t>
  </si>
  <si>
    <t xml:space="preserve"> 02.10.015  </t>
  </si>
  <si>
    <t xml:space="preserve"> 7611 </t>
  </si>
  <si>
    <t>Porta-papel higiênico, linha Domus, ref. 102 C40, da Meber ou similar</t>
  </si>
  <si>
    <t xml:space="preserve"> 02.10.016  </t>
  </si>
  <si>
    <t xml:space="preserve"> 2035 </t>
  </si>
  <si>
    <t>Porta toalha inox para papel toalha em folha</t>
  </si>
  <si>
    <t xml:space="preserve"> 02.10.018  </t>
  </si>
  <si>
    <t xml:space="preserve"> 11744 </t>
  </si>
  <si>
    <t>Rodapia em granito branco fortaleza, l=15cm, e=2cm, aplicado com argamassa industrializada ac-i</t>
  </si>
  <si>
    <t xml:space="preserve"> 02.10.020  </t>
  </si>
  <si>
    <t xml:space="preserve"> 11961 </t>
  </si>
  <si>
    <t>Alarme Banheiro Pne Deficiente Físico Conforme Nbr 9050 com acionador</t>
  </si>
  <si>
    <t xml:space="preserve"> 02.12 </t>
  </si>
  <si>
    <t>RAMPA DE ACESSO AO AUDITÓRIO</t>
  </si>
  <si>
    <t xml:space="preserve"> 02.12.005  </t>
  </si>
  <si>
    <t xml:space="preserve"> 2290 </t>
  </si>
  <si>
    <t>Pintura para exteriores, sobre paredes, com lixamento, aplicação de 01 demão de líquido selador acrílico e 02 demãos de tinta pva latex convencional para exteriores</t>
  </si>
  <si>
    <t xml:space="preserve"> 02.12.009  </t>
  </si>
  <si>
    <t xml:space="preserve"> 2323 </t>
  </si>
  <si>
    <t>Pintura p/ piso c/ aplicação de 2 demãos tinta novacor, cores cerâmica, concreto, verde ou azul - aplicação c/ rôlo - R1</t>
  </si>
  <si>
    <t xml:space="preserve"> 02.12.012  </t>
  </si>
  <si>
    <t xml:space="preserve"> 12039 </t>
  </si>
  <si>
    <t>Piso tátil direcional e/ou alerta, de concreto, na cor natural, p/deficientes visuais, dimensões 40x40cm, aplicado com argamassa industrializada ac-ii, rejuntado, exclusive regularização de base</t>
  </si>
  <si>
    <t xml:space="preserve"> 02.12.014  </t>
  </si>
  <si>
    <t xml:space="preserve"> 3550 </t>
  </si>
  <si>
    <t>Guarda-corpo em tubos de aço galvanizado (altura = 1.00), com barras verticais a cada 2.00m (1 1/2"), barra horizontal intermediária (1 1/2") e barra horizontal superior (2")</t>
  </si>
  <si>
    <t xml:space="preserve"> 02.12.015  </t>
  </si>
  <si>
    <t xml:space="preserve"> 2311 </t>
  </si>
  <si>
    <t>Pintura de acabamento com lixamento, aplicação de 01 demão de tinta à base de zarcão e 02 demãos de tinta esmalte</t>
  </si>
  <si>
    <t xml:space="preserve"> 02.13 </t>
  </si>
  <si>
    <t>INSTALAÇÕES PREVENTIVAS CONTRA INCÊNDIO</t>
  </si>
  <si>
    <t xml:space="preserve"> 02.13.001  </t>
  </si>
  <si>
    <t xml:space="preserve"> 97599 </t>
  </si>
  <si>
    <t>Luminária de emergência, com 30 lâmpadas led de 2 w, sem reator - fornecimento e instalação. af_02/2020</t>
  </si>
  <si>
    <t>UN</t>
  </si>
  <si>
    <t xml:space="preserve"> 02.13.002  </t>
  </si>
  <si>
    <t xml:space="preserve"> 11852 </t>
  </si>
  <si>
    <t>Placa de sinalizacao de seguranca contra incendio, fotoluminescente, retangular, *12 x 40* cm, em pvc *2* mm anti-chamas (simbolos, cores e pictogramas conforme nbr 13434)</t>
  </si>
  <si>
    <t xml:space="preserve"> 02.13.003  </t>
  </si>
  <si>
    <t xml:space="preserve"> 02.13.004  </t>
  </si>
  <si>
    <t xml:space="preserve"> 02.13.005  </t>
  </si>
  <si>
    <t xml:space="preserve"> 12895 </t>
  </si>
  <si>
    <t>Placa de sinalizacao, fotoluminescente, em pvc , rota de fuga</t>
  </si>
  <si>
    <t xml:space="preserve"> 02.13.006  </t>
  </si>
  <si>
    <t xml:space="preserve"> 1511 </t>
  </si>
  <si>
    <t>Extintor de pó químico ABC, capacidade 6 kg, alcance médio do jato 5m , tempo de descarga 12s, NBR9443, 9444, 10721</t>
  </si>
  <si>
    <t xml:space="preserve"> 02.13.007  </t>
  </si>
  <si>
    <t xml:space="preserve"> 12137 </t>
  </si>
  <si>
    <t>Placa de sinalizacao de seguranca contra incendio, fotoluminescente, quadrada, *20 x 20* cm, em pvc *2* mm anti-chamas (simbolos, cores e pictogramas conforme nbr 13434)</t>
  </si>
  <si>
    <t xml:space="preserve"> 02.13.008  </t>
  </si>
  <si>
    <t xml:space="preserve"> 02.13.009  </t>
  </si>
  <si>
    <t xml:space="preserve"> 02.13.010  </t>
  </si>
  <si>
    <t xml:space="preserve"> 95795 </t>
  </si>
  <si>
    <t>Condulete de alumínio, tipo t, para eletroduto de aço galvanizado dn 20 mm (3/4''), aparente - fornecimento e instalação. af_11/2016_p</t>
  </si>
  <si>
    <t xml:space="preserve"> 02.13.011  </t>
  </si>
  <si>
    <t xml:space="preserve"> 95781 </t>
  </si>
  <si>
    <t>Condulete de alumínio, tipo c, para eletroduto de aço galvanizado dn 25 mm (1''), aparente - fornecimento e instalação. af_11/2016_p</t>
  </si>
  <si>
    <t xml:space="preserve"> 02.13.012  </t>
  </si>
  <si>
    <t xml:space="preserve"> 95758 </t>
  </si>
  <si>
    <t>Luva de emenda para eletroduto, aço galvanizado, dn 25 mm (1''), aparente, instalada em parede - fornecimento e instalação. af_11/2016_p</t>
  </si>
  <si>
    <t xml:space="preserve"> 02.13.013  </t>
  </si>
  <si>
    <t xml:space="preserve"> 95787 </t>
  </si>
  <si>
    <t>Condulete de alumínio, tipo lr, para eletroduto de aço galvanizado dn 20 mm (3/4''), aparente - fornecimento e instalação. af_11/2016_p</t>
  </si>
  <si>
    <t xml:space="preserve"> 02.13.014  </t>
  </si>
  <si>
    <t xml:space="preserve"> 95778 </t>
  </si>
  <si>
    <t>Condulete de alumínio, tipo c, para eletroduto de aço galvanizado dn 20 mm (3/4''), aparente - fornecimento e instalação. af_11/2016_p</t>
  </si>
  <si>
    <t xml:space="preserve"> 02.13.015  </t>
  </si>
  <si>
    <t xml:space="preserve"> 390 </t>
  </si>
  <si>
    <t>Condulete em alumínio tipo ll de 3/4"</t>
  </si>
  <si>
    <t xml:space="preserve"> 02.13.016  </t>
  </si>
  <si>
    <t xml:space="preserve"> 95750 </t>
  </si>
  <si>
    <t>Eletroduto de aço galvanizado, classe leve, dn 25 mm (1??), aparente, instalado em parede - fornecimento e instalação. af_11/2016_p</t>
  </si>
  <si>
    <t>M</t>
  </si>
  <si>
    <t xml:space="preserve"> 02.13.017  </t>
  </si>
  <si>
    <t xml:space="preserve"> 915 </t>
  </si>
  <si>
    <t>Fornecimento e assentamento de curva 90 de ferro galvanizado de   3/4"</t>
  </si>
  <si>
    <t xml:space="preserve"> 02.13.018  </t>
  </si>
  <si>
    <t xml:space="preserve"> 925 </t>
  </si>
  <si>
    <t>Fornecimento e assentamento de curva 45 de ferro galvanizado de   3/4"</t>
  </si>
  <si>
    <t xml:space="preserve"> 02.13.019  </t>
  </si>
  <si>
    <t xml:space="preserve"> 02.13.020  </t>
  </si>
  <si>
    <t xml:space="preserve"> 11855 </t>
  </si>
  <si>
    <t>Cabo blindado para alarme e detecção de incêncio 3 x 1,5mm2</t>
  </si>
  <si>
    <t xml:space="preserve"> 02.13.021  </t>
  </si>
  <si>
    <t xml:space="preserve"> 02.13.022  </t>
  </si>
  <si>
    <t xml:space="preserve"> 8058 </t>
  </si>
  <si>
    <t>Central de alarme e detecção de incendio, capacidade: 8 laços, com 2 linhas, mod.VR-8L, Verin ou similar</t>
  </si>
  <si>
    <t xml:space="preserve"> 02.14 </t>
  </si>
  <si>
    <t>FORNECIMENTO  E MONTAGEM DE MATERIAS E EQUIPAMENTOS ELÉTRICOS</t>
  </si>
  <si>
    <t xml:space="preserve"> 02.14.001 </t>
  </si>
  <si>
    <t>PADRÃO DE ENTRADA</t>
  </si>
  <si>
    <t xml:space="preserve"> 02.14.001.006 </t>
  </si>
  <si>
    <t xml:space="preserve"> 2926 </t>
  </si>
  <si>
    <t>Fornecimento de parafuso rosca dupla 16 x 450mm</t>
  </si>
  <si>
    <t xml:space="preserve"> 02.14.001.011 </t>
  </si>
  <si>
    <t xml:space="preserve"> 486 </t>
  </si>
  <si>
    <t>Fornecimento e instalação de caixa para medição indireta padrão energisa (1.50 x 0.60 x 0.30 m)</t>
  </si>
  <si>
    <t xml:space="preserve"> 02.14.001.013 </t>
  </si>
  <si>
    <t xml:space="preserve"> 2840 </t>
  </si>
  <si>
    <t>Fornecimento de cabo de aço cobreado 3 x 9 awg</t>
  </si>
  <si>
    <t xml:space="preserve"> 02.14.002 </t>
  </si>
  <si>
    <t>QUADROS DE DISTRIBUIÇÃO / ATERRAMENTO</t>
  </si>
  <si>
    <t xml:space="preserve"> 02.14.002.002 </t>
  </si>
  <si>
    <t xml:space="preserve"> 12228 </t>
  </si>
  <si>
    <t>Quadro de distribuição de embutir, em chapa de aço, para até 32 disjuntores, com barramento, padrão DIN, exclusive disjuntores</t>
  </si>
  <si>
    <t xml:space="preserve"> 02.14.002.007 </t>
  </si>
  <si>
    <t xml:space="preserve"> 13151 </t>
  </si>
  <si>
    <t>Disjuntor monopolar 6 A, padrão DIN (linha branca), curva de disparo C</t>
  </si>
  <si>
    <t xml:space="preserve"> 02.14.002.008 </t>
  </si>
  <si>
    <t xml:space="preserve"> 93655 </t>
  </si>
  <si>
    <t>Disjuntor monopolar tipo din, corrente nominal de 20a - fornecimento e instalação. af_10/2020</t>
  </si>
  <si>
    <t xml:space="preserve"> 02.14.002.009 </t>
  </si>
  <si>
    <t xml:space="preserve"> 93656 </t>
  </si>
  <si>
    <t>Disjuntor monopolar tipo din, corrente nominal de 25a - fornecimento e instalação. af_10/2020</t>
  </si>
  <si>
    <t xml:space="preserve"> 02.14.002.011 </t>
  </si>
  <si>
    <t xml:space="preserve"> 448 </t>
  </si>
  <si>
    <t>Disjuntor termomagnetico bipolar 10 A, padrão NEMA (Americano - linha preta)</t>
  </si>
  <si>
    <t xml:space="preserve"> 02.14.002.012 </t>
  </si>
  <si>
    <t xml:space="preserve"> 93661 </t>
  </si>
  <si>
    <t>Disjuntor bipolar tipo din, corrente nominal de 16a - fornecimento e instalação. af_10/2020</t>
  </si>
  <si>
    <t xml:space="preserve"> 02.14.002.013 </t>
  </si>
  <si>
    <t xml:space="preserve"> 7909 </t>
  </si>
  <si>
    <t>Disjuntor termomagnetico bipolar 20 A, padrão NEMA (Americano - linha preta), corrente 5KA</t>
  </si>
  <si>
    <t xml:space="preserve"> 02.14.002.014 </t>
  </si>
  <si>
    <t xml:space="preserve"> 7914 </t>
  </si>
  <si>
    <t>Disjuntor termomagnetico bipolar 25 A, padrão NEMA (Americano - linha preta), corrente 5KA</t>
  </si>
  <si>
    <t xml:space="preserve"> 02.14.002.015 </t>
  </si>
  <si>
    <t xml:space="preserve"> 93665 </t>
  </si>
  <si>
    <t>Disjuntor bipolar tipo din, corrente nominal de 40a - fornecimento e instalação. af_10/2020</t>
  </si>
  <si>
    <t xml:space="preserve"> 02.14.002.017 </t>
  </si>
  <si>
    <t xml:space="preserve"> 7999 </t>
  </si>
  <si>
    <t>Disjuntor termomagnetico tripolar 125 A, padrão NEMA (Americano - linha preta), 10KA</t>
  </si>
  <si>
    <t xml:space="preserve"> 02.14.002.019 </t>
  </si>
  <si>
    <t xml:space="preserve"> 8894 </t>
  </si>
  <si>
    <t>Dispositivo de proteção contra surto de tensão DPS 40kA - 175v</t>
  </si>
  <si>
    <t xml:space="preserve"> 02.14.002.021  </t>
  </si>
  <si>
    <t xml:space="preserve"> 9200 </t>
  </si>
  <si>
    <t>Caixa pré moldada em concreto c/tampa para aterramento (20x20x15)cm, padrão Energisa</t>
  </si>
  <si>
    <t xml:space="preserve"> 02.14.002.022  </t>
  </si>
  <si>
    <t xml:space="preserve"> 11568 </t>
  </si>
  <si>
    <t>Aterramento composto de 3 hastes de cobre Ø 5/8" x 2,40m, interligada com cabo de cobre 35mm2</t>
  </si>
  <si>
    <t xml:space="preserve"> 02.14.002.023  </t>
  </si>
  <si>
    <t xml:space="preserve"> 3301 </t>
  </si>
  <si>
    <t>Fornecimento de terminal pré-isolado tipo garfo série métrica para cabo 2,5 mm2</t>
  </si>
  <si>
    <t xml:space="preserve"> 02.14.002.024  </t>
  </si>
  <si>
    <t xml:space="preserve"> 3302 </t>
  </si>
  <si>
    <t>Fornecimento de terminal pré-isolado tipo garfo série métrica para cabo 4,0 mm2</t>
  </si>
  <si>
    <t xml:space="preserve"> 02.14.002.025  </t>
  </si>
  <si>
    <t xml:space="preserve"> 7925 </t>
  </si>
  <si>
    <t>Terminal de compressão para cabo de   6 mm2 - fornecimento e instalação</t>
  </si>
  <si>
    <t xml:space="preserve"> 02.14.002.026  </t>
  </si>
  <si>
    <t xml:space="preserve"> 7922 </t>
  </si>
  <si>
    <t>Terminal de compressão para cabo de  25 mm2 - fornecimento e instalação</t>
  </si>
  <si>
    <t xml:space="preserve"> 02.14.002.027  </t>
  </si>
  <si>
    <t xml:space="preserve"> 12619 </t>
  </si>
  <si>
    <t>Terminal de compressão 2 furos para cabo de 35 mm2 - fornecimento e instalação</t>
  </si>
  <si>
    <t xml:space="preserve"> 02.14.002.028  </t>
  </si>
  <si>
    <t xml:space="preserve"> 7924 </t>
  </si>
  <si>
    <t>Terminal de compressão para cabo de  95 mm2 - fornecimento e instalação</t>
  </si>
  <si>
    <t xml:space="preserve"> 02.14.002.029  </t>
  </si>
  <si>
    <t xml:space="preserve"> 7932 </t>
  </si>
  <si>
    <t>Terminal de compressão para cabo de 185 mm2 - fornecimento e instalação</t>
  </si>
  <si>
    <t xml:space="preserve"> 02.14.003 </t>
  </si>
  <si>
    <t>CABOS</t>
  </si>
  <si>
    <t xml:space="preserve"> 02.14.003.001  </t>
  </si>
  <si>
    <t xml:space="preserve"> 412 </t>
  </si>
  <si>
    <t>Cabo de cobre isolado pvc rígido unipolar seção 185mm², 0,6/ 1kv/ 70°</t>
  </si>
  <si>
    <t xml:space="preserve"> 02.14.003.002  </t>
  </si>
  <si>
    <t xml:space="preserve"> 409 </t>
  </si>
  <si>
    <t>Cabo de cobre isolado pvc rígido unipolar seção  95mm², 0,6/ 1kv/ 70°</t>
  </si>
  <si>
    <t xml:space="preserve"> 02.14.003.004  </t>
  </si>
  <si>
    <t xml:space="preserve"> 405 </t>
  </si>
  <si>
    <t>Cabo de cobre isolado pvc rígido unipolar seção  25mm², 450/ 750v / 70°c</t>
  </si>
  <si>
    <t xml:space="preserve"> 02.14.003.005  </t>
  </si>
  <si>
    <t xml:space="preserve"> 402 </t>
  </si>
  <si>
    <t>Cabo de cobre isolado pvc rígido unipolar seção   6mm², 450/ 750v / 70°c</t>
  </si>
  <si>
    <t xml:space="preserve"> 02.14.003.009  </t>
  </si>
  <si>
    <t xml:space="preserve"> 7918 </t>
  </si>
  <si>
    <t>Cabo de cobre isolado em EPR flexível unipolar  95mm² - 0,6Kv/1Kv/90°</t>
  </si>
  <si>
    <t xml:space="preserve"> 02.14.004 </t>
  </si>
  <si>
    <t>ELETRODUTOS</t>
  </si>
  <si>
    <t xml:space="preserve"> 02.14.004.001  </t>
  </si>
  <si>
    <t xml:space="preserve"> 353 </t>
  </si>
  <si>
    <t>Eletroduto de pvc rígido roscável, diâm = 25mm (3/4")</t>
  </si>
  <si>
    <t xml:space="preserve"> 02.14.004.002  </t>
  </si>
  <si>
    <t xml:space="preserve"> 371 </t>
  </si>
  <si>
    <t>Luva para eletroduto de pvc rígido roscável, diâm = 25mm (3/4")</t>
  </si>
  <si>
    <t xml:space="preserve"> 02.14.004.003  </t>
  </si>
  <si>
    <t xml:space="preserve"> 362 </t>
  </si>
  <si>
    <t>Curva para eletroduto de pvc rígido roscável, diâm = 25mm (3/4")</t>
  </si>
  <si>
    <t xml:space="preserve"> 02.14.004.004  </t>
  </si>
  <si>
    <t xml:space="preserve"> 10209 </t>
  </si>
  <si>
    <t>Abraçadeira metálica tipo "U" de 3/4" (26mm) com fixações, p/tubo galvanizado</t>
  </si>
  <si>
    <t xml:space="preserve"> 02.14.004.006  </t>
  </si>
  <si>
    <t xml:space="preserve"> 13191 </t>
  </si>
  <si>
    <t>Fornecimento de bucha "BSP" em alumínio p/eletroduto 3/4"</t>
  </si>
  <si>
    <t xml:space="preserve"> 02.14.004.007  </t>
  </si>
  <si>
    <t xml:space="preserve"> 91844 </t>
  </si>
  <si>
    <t>Eletroduto flexível corrugado, pvc, dn 25 mm (3/4"), para circuitos terminais, instalado em laje - fornecimento e instalação. af_12/2015</t>
  </si>
  <si>
    <t xml:space="preserve"> 02.14.004.008  </t>
  </si>
  <si>
    <t xml:space="preserve"> 91846 </t>
  </si>
  <si>
    <t>Eletroduto flexível corrugado, pvc, dn 32 mm (1"), para circuitos terminais, instalado em laje - fornecimento e instalação. af_12/2015</t>
  </si>
  <si>
    <t xml:space="preserve"> 02.14.004.009  </t>
  </si>
  <si>
    <t xml:space="preserve"> 97668 </t>
  </si>
  <si>
    <t>Eletroduto flexível corrugado, pead, dn 63 (2")  - fornecimento e instalação. af_04/2016</t>
  </si>
  <si>
    <t xml:space="preserve"> 02.14.004.010  </t>
  </si>
  <si>
    <t xml:space="preserve"> 97670 </t>
  </si>
  <si>
    <t>Eletroduto flexível corrugado, pead, dn 100 (4?) - fornecimento e instalação. af_04/2016</t>
  </si>
  <si>
    <t xml:space="preserve"> 02.14.005 </t>
  </si>
  <si>
    <t>ELETROCALHAS E PERFILADOS</t>
  </si>
  <si>
    <t xml:space="preserve"> 02.14.005.002  </t>
  </si>
  <si>
    <t xml:space="preserve"> 12558 </t>
  </si>
  <si>
    <t>Junção interna tipo "X" para perfilado, ( ref.: Mopa ou similar)</t>
  </si>
  <si>
    <t xml:space="preserve"> 02.14.005.004  </t>
  </si>
  <si>
    <t xml:space="preserve"> 9985 </t>
  </si>
  <si>
    <t>Tê horizontal 38 x 38 mm para eletrocalha metálica (ref. Mopa ou similar)</t>
  </si>
  <si>
    <t xml:space="preserve"> 02.14.005.005  </t>
  </si>
  <si>
    <t xml:space="preserve"> 12578 </t>
  </si>
  <si>
    <t>Saída para perfilado 38x38mm (mopa ou similar)</t>
  </si>
  <si>
    <t xml:space="preserve"> 02.14.005.006  </t>
  </si>
  <si>
    <t xml:space="preserve"> 9987 </t>
  </si>
  <si>
    <t>Curva horizontal 38 x 38 mm para eletrocalha metálica, com ângulo 90° (ref.: mopa ou similar)</t>
  </si>
  <si>
    <t xml:space="preserve"> 02.14.005.008  </t>
  </si>
  <si>
    <t xml:space="preserve"> 13180 </t>
  </si>
  <si>
    <t>Curva Horizontal 90º para eletrocalha 200 x 50mm</t>
  </si>
  <si>
    <t xml:space="preserve"> 02.14.005.009  </t>
  </si>
  <si>
    <t xml:space="preserve"> 7144 </t>
  </si>
  <si>
    <t>Curva horizontal 200 x 50 mm para eletrocalha metálica, com ângulo 90° (ref.: mopa ou similar)</t>
  </si>
  <si>
    <t xml:space="preserve"> 02.14.005.010  </t>
  </si>
  <si>
    <t xml:space="preserve"> 762 </t>
  </si>
  <si>
    <t>Fornecimento e instalação de eletrocalha perfurada 100 x   50 x 3000 mm (ref. mopa ou similar)</t>
  </si>
  <si>
    <t xml:space="preserve"> 02.14.005.012  </t>
  </si>
  <si>
    <t xml:space="preserve"> 3400 </t>
  </si>
  <si>
    <t>Fornecimento e instalação de eletrocalha perfurada 200 x  50 x 3000 mm (ref. mopa ou similar)</t>
  </si>
  <si>
    <t xml:space="preserve"> 02.14.005.013  </t>
  </si>
  <si>
    <t xml:space="preserve"> 8224 </t>
  </si>
  <si>
    <t>Redução concêntrica 200 x 50mm / 100 x 50mm para eletrocalha metálica (ref. mopa ou similar)</t>
  </si>
  <si>
    <t xml:space="preserve"> 02.14.005.014  </t>
  </si>
  <si>
    <t xml:space="preserve"> 13181 </t>
  </si>
  <si>
    <t>Redução concêntrica lisa zincada 150 x 50mm para 100 X 50mm para eletrocalha metálica (ref. mopa ou similar)</t>
  </si>
  <si>
    <t xml:space="preserve"> 02.14.005.015  </t>
  </si>
  <si>
    <t xml:space="preserve"> 10849 </t>
  </si>
  <si>
    <t>Curva vertical 200 x 50 mm para eletrocalha metálica, com ângulo 90°</t>
  </si>
  <si>
    <t xml:space="preserve"> 02.14.005.016  </t>
  </si>
  <si>
    <t xml:space="preserve"> 8443 </t>
  </si>
  <si>
    <t>Curva vertical 100 x 50 mm para eletrocalha metálica, com ângulo 90° (ref.: mopa ou similar)</t>
  </si>
  <si>
    <t xml:space="preserve"> 02.14.005.017  </t>
  </si>
  <si>
    <t xml:space="preserve"> 8113 </t>
  </si>
  <si>
    <t>Tê horizontal 100 x 50 mm com base lisa perfurada para eletrocalha metálica (ref. Mopa ou similar)</t>
  </si>
  <si>
    <t xml:space="preserve"> 02.14.005.018  </t>
  </si>
  <si>
    <t xml:space="preserve"> 9280 </t>
  </si>
  <si>
    <t>Tê horizontal 150 x 50mm para calha galvanizada</t>
  </si>
  <si>
    <t xml:space="preserve"> 02.14.005.019  </t>
  </si>
  <si>
    <t xml:space="preserve"> 12679 </t>
  </si>
  <si>
    <t>Cruzeta 200 x 50 mm para eletrocalha metálica lisa zincada (ref.: mopa ou similar)</t>
  </si>
  <si>
    <t xml:space="preserve"> 02.14.005.021  </t>
  </si>
  <si>
    <t xml:space="preserve"> 11298 </t>
  </si>
  <si>
    <t>Fornecimento e instalação de mão francesa simples 100 mm</t>
  </si>
  <si>
    <t xml:space="preserve"> 02.14.005.022  </t>
  </si>
  <si>
    <t xml:space="preserve"> 717 </t>
  </si>
  <si>
    <t>Fornecimento e instalação de mão francesa simples 150 mm (ref. vl 1.35 valemam ou similar)</t>
  </si>
  <si>
    <t xml:space="preserve"> 02.14.005.025  </t>
  </si>
  <si>
    <t xml:space="preserve"> 7878 </t>
  </si>
  <si>
    <t>Emenda interna 100 x 50 mm com base lisa perfurada para eletrocalha metálica (ref. Mopa ou similar)</t>
  </si>
  <si>
    <t xml:space="preserve"> 02.14.005.027  </t>
  </si>
  <si>
    <t xml:space="preserve"> 7142 </t>
  </si>
  <si>
    <t>Fornecimento e instalação de emenda interna com base lisa 200 x 50 mm (ref.valemam ou similar)</t>
  </si>
  <si>
    <t xml:space="preserve"> 02.14.005.028  </t>
  </si>
  <si>
    <t xml:space="preserve"> 7384 </t>
  </si>
  <si>
    <t>Fixação de eletrocalhas com vergalhão (Tirante) com rosca total ø 1/4"x1000mm (marvitec ref. 1431 ou similar)</t>
  </si>
  <si>
    <t xml:space="preserve"> 02.14.005.030  </t>
  </si>
  <si>
    <t xml:space="preserve"> 9832 </t>
  </si>
  <si>
    <t>Porca sextavada zincada 1/4" (fornecimento e colocação)</t>
  </si>
  <si>
    <t xml:space="preserve"> 02.14.005.031  </t>
  </si>
  <si>
    <t xml:space="preserve"> 9816 </t>
  </si>
  <si>
    <t>Arruela lisa zincada d=1/4"</t>
  </si>
  <si>
    <t xml:space="preserve"> 02.14.005.032  </t>
  </si>
  <si>
    <t xml:space="preserve"> 2934 </t>
  </si>
  <si>
    <t>Fornecimento de porca olhal</t>
  </si>
  <si>
    <t xml:space="preserve"> 02.14.005.033  </t>
  </si>
  <si>
    <t xml:space="preserve"> 13175 </t>
  </si>
  <si>
    <t>Cabo de aço galvanizado 1/8"</t>
  </si>
  <si>
    <t xml:space="preserve"> 02.14.005.034  </t>
  </si>
  <si>
    <t xml:space="preserve"> 13188 </t>
  </si>
  <si>
    <t>Fornecimento de grampo para cabo de aço  1/8"</t>
  </si>
  <si>
    <t xml:space="preserve"> 02.14.005.035  </t>
  </si>
  <si>
    <t xml:space="preserve"> 13189 </t>
  </si>
  <si>
    <t>Fornecimento de chumbador "CB" com parafuso 1/4" x 35mm</t>
  </si>
  <si>
    <t xml:space="preserve"> 02.14.006 </t>
  </si>
  <si>
    <t>CANALETAS</t>
  </si>
  <si>
    <t xml:space="preserve"> 02.14.006.001  </t>
  </si>
  <si>
    <t xml:space="preserve"> 13183 </t>
  </si>
  <si>
    <t>Fornecimento e instalação de cotovelo interno sistema "x" 50 x 20 mm</t>
  </si>
  <si>
    <t>und</t>
  </si>
  <si>
    <t xml:space="preserve"> 02.14.006.003  </t>
  </si>
  <si>
    <t xml:space="preserve"> 13186 </t>
  </si>
  <si>
    <t>Luva plastica para canaleta 50x20mm, "sistema X", ref.299 05X, Pial Legrand ou similar</t>
  </si>
  <si>
    <t xml:space="preserve"> 02.14.006.004  </t>
  </si>
  <si>
    <t xml:space="preserve"> 13185 </t>
  </si>
  <si>
    <t>Fornecimento e instalação de derivação sistema "x" 50 x 20 mm</t>
  </si>
  <si>
    <t xml:space="preserve"> 02.14.006.005  </t>
  </si>
  <si>
    <t xml:space="preserve"> 02.14.006.006  </t>
  </si>
  <si>
    <t xml:space="preserve"> 13187 </t>
  </si>
  <si>
    <t>Tampa de extremidade para canaleta 50x20mm, "sistema X", ref.299 00X, Pial Legrand ou similar</t>
  </si>
  <si>
    <t xml:space="preserve"> 02.14.007 </t>
  </si>
  <si>
    <t>PONTOS ELÉTRICOS / CAIXAS</t>
  </si>
  <si>
    <t xml:space="preserve"> 02.14.007.001  </t>
  </si>
  <si>
    <t xml:space="preserve"> 10352 </t>
  </si>
  <si>
    <t>Luminária tipo spot de embutir com lâmpada led 15w</t>
  </si>
  <si>
    <t xml:space="preserve"> 02.14.007.002  </t>
  </si>
  <si>
    <t xml:space="preserve"> 13176 </t>
  </si>
  <si>
    <t>Luminária sobrepor quadrada  Led 24W*, 6500K G- Light ou similar</t>
  </si>
  <si>
    <t xml:space="preserve"> 02.14.007.003  </t>
  </si>
  <si>
    <t xml:space="preserve"> 13177 </t>
  </si>
  <si>
    <t>Luminária sobrepor quadrada  Led 40W*, 6500K G- Light ou similar</t>
  </si>
  <si>
    <t xml:space="preserve"> 02.14.007.007  </t>
  </si>
  <si>
    <t xml:space="preserve"> 12870 </t>
  </si>
  <si>
    <t>Refletor TR Led, corpo em aluminio, vidro temperado, potencia 30W, bivolt, temp.cor 3000K/6000k, IP-65, da Taschibra ou similar</t>
  </si>
  <si>
    <t xml:space="preserve"> 02.14.007.008  </t>
  </si>
  <si>
    <t xml:space="preserve"> 12808 </t>
  </si>
  <si>
    <t>Refletor Slim LED 200W de potência, branco Frio, 6500k, Autovolt, marca G-light ou similar</t>
  </si>
  <si>
    <t xml:space="preserve"> 02.14.007.009  </t>
  </si>
  <si>
    <t xml:space="preserve"> 13148 </t>
  </si>
  <si>
    <t>Refletor Slim  LED 100W de potência, branco Frio, 6500k, Autovolt, marca G-light ou similar</t>
  </si>
  <si>
    <t xml:space="preserve"> 02.14.007.010  </t>
  </si>
  <si>
    <t xml:space="preserve"> 13178 </t>
  </si>
  <si>
    <t>Arandela uso externo lampada Led 18W G-light ou similar</t>
  </si>
  <si>
    <t xml:space="preserve"> 02.14.007.011  </t>
  </si>
  <si>
    <t xml:space="preserve"> 654 </t>
  </si>
  <si>
    <t>Caixa de derivação em pvc 4" x 2" c/tampa cega, embutir, p/eletroduto</t>
  </si>
  <si>
    <t xml:space="preserve"> 02.14.007.012  </t>
  </si>
  <si>
    <t xml:space="preserve"> 8891 </t>
  </si>
  <si>
    <t>Interruptor 01 seção simples + 01 seção paralela, de embutir, com caixa pvc 4"x2"</t>
  </si>
  <si>
    <t xml:space="preserve"> 02.14.007.013  </t>
  </si>
  <si>
    <t xml:space="preserve"> 8892 </t>
  </si>
  <si>
    <t>Interruptor 02 seções simples + 01 seção paralela, de embutir, com caixa pvc 4"x2"</t>
  </si>
  <si>
    <t xml:space="preserve"> 02.14.007.014  </t>
  </si>
  <si>
    <t xml:space="preserve"> 12566 </t>
  </si>
  <si>
    <t>Plug macho 2p + t, ABNT, de embutir, 10 A com rabicho de cabo PP 3x1,5mm2, com 1,0m</t>
  </si>
  <si>
    <t>pt</t>
  </si>
  <si>
    <t xml:space="preserve"> 02.14.007.015  </t>
  </si>
  <si>
    <t xml:space="preserve"> 13192 </t>
  </si>
  <si>
    <t>Fornecimento de conector elétrico 2P p/fio 2,5mm2</t>
  </si>
  <si>
    <t xml:space="preserve"> 02.14.007.016  </t>
  </si>
  <si>
    <t xml:space="preserve"> 92022 </t>
  </si>
  <si>
    <t>Interruptor simples (1 módulo) com 1 tomada de embutir 2p+t 10 a,  sem suporte e sem placa - fornecimento e instalação. af_12/2015</t>
  </si>
  <si>
    <t xml:space="preserve"> 02.14.007.017  </t>
  </si>
  <si>
    <t xml:space="preserve"> 92025 </t>
  </si>
  <si>
    <t>Interruptor simples (1 módulo) com 2 tomadas de embutir 2p+t 10 a,  incluindo suporte e placa - fornecimento e instalação. af_12/2015</t>
  </si>
  <si>
    <t xml:space="preserve"> 02.14.007.018  </t>
  </si>
  <si>
    <t xml:space="preserve"> 13182 </t>
  </si>
  <si>
    <t>Tomada tripla 2p+T universal, "Sistema X", Fame ou similar</t>
  </si>
  <si>
    <t xml:space="preserve"> 02.14.007.021  </t>
  </si>
  <si>
    <t xml:space="preserve"> 92035 </t>
  </si>
  <si>
    <t>Interruptor simples (1 módulo), interruptor paralelo (1 módulo) e 1 tomada de embutir 2p+t 10 a,  incluindo suporte e placa - fornecimento e instalação. af_12/2015</t>
  </si>
  <si>
    <t xml:space="preserve"> 02.14.007.022  </t>
  </si>
  <si>
    <t xml:space="preserve"> 91966 </t>
  </si>
  <si>
    <t>Interruptor simples (3 módulos), 10a/250v, sem suporte e sem placa - fornecimento e instalação. af_12/2015</t>
  </si>
  <si>
    <t xml:space="preserve"> 02.14.007.023  </t>
  </si>
  <si>
    <t xml:space="preserve"> 91955 </t>
  </si>
  <si>
    <t>Interruptor paralelo (1 módulo), 10a/250v, incluindo suporte e placa - fornecimento e instalação. af_12/2015</t>
  </si>
  <si>
    <t xml:space="preserve"> 02.14.007.024  </t>
  </si>
  <si>
    <t xml:space="preserve"> 2795 </t>
  </si>
  <si>
    <t>Caixa de passagem em alvenaria de tijolos maciços esp. = 0,12m,  dim. int. =  0.50 x 0.50 x 0.60m</t>
  </si>
  <si>
    <t xml:space="preserve"> 02.14.007.025  </t>
  </si>
  <si>
    <t xml:space="preserve"> 2815 </t>
  </si>
  <si>
    <t>Caixa de passagem em alvenaria de tijolos maciços esp. = 0,12m,  dim. int. =  0,30 x 0,30 x 0,40m</t>
  </si>
  <si>
    <t xml:space="preserve"> 02.14.008 </t>
  </si>
  <si>
    <t>MISCELÃNEAS</t>
  </si>
  <si>
    <t xml:space="preserve"> 02.14.008.001  </t>
  </si>
  <si>
    <t xml:space="preserve"> 3330 </t>
  </si>
  <si>
    <t>Fornecimento de fita isolante nº 33</t>
  </si>
  <si>
    <t xml:space="preserve"> 02.14.008.002  </t>
  </si>
  <si>
    <t xml:space="preserve"> 4014 </t>
  </si>
  <si>
    <t>Fita isolante (rolo 20m) 3/4" - Fornecimento</t>
  </si>
  <si>
    <t xml:space="preserve"> 02.14.008.003  </t>
  </si>
  <si>
    <t xml:space="preserve"> 4015 </t>
  </si>
  <si>
    <t>Fita isolante alta fusão 19 mm x 10 m - Fornecimento</t>
  </si>
  <si>
    <t xml:space="preserve"> 02.16 </t>
  </si>
  <si>
    <t>SERVIÇOS GERAIS</t>
  </si>
  <si>
    <t xml:space="preserve"> 02.16.001  </t>
  </si>
  <si>
    <t xml:space="preserve"> 03 </t>
  </si>
  <si>
    <t>REFORMA DA FACHADA E CONSTRUÇÃO DA NOVA GUARITA</t>
  </si>
  <si>
    <t xml:space="preserve"> 03.01 </t>
  </si>
  <si>
    <t xml:space="preserve"> 03.01.001 </t>
  </si>
  <si>
    <t xml:space="preserve"> 03.01.002 </t>
  </si>
  <si>
    <t xml:space="preserve"> 227 </t>
  </si>
  <si>
    <t>Remoção de estrutura metálica chumbada em concreto (alambrado, guarda-corpo)</t>
  </si>
  <si>
    <t xml:space="preserve"> 03.01.006  </t>
  </si>
  <si>
    <t xml:space="preserve"> 7768 </t>
  </si>
  <si>
    <t>Remoção de poste de ferro galvanizado simples (6.00 a 10.00 m) sem reaproveitamento</t>
  </si>
  <si>
    <t xml:space="preserve"> 03.01.007  </t>
  </si>
  <si>
    <t xml:space="preserve"> 8337 </t>
  </si>
  <si>
    <t>Demolição de peitoril de mármore</t>
  </si>
  <si>
    <t xml:space="preserve"> 03.01.008  </t>
  </si>
  <si>
    <t xml:space="preserve"> 03.01.009  </t>
  </si>
  <si>
    <t xml:space="preserve"> 03.01.010  </t>
  </si>
  <si>
    <t xml:space="preserve"> 03.02 </t>
  </si>
  <si>
    <t>FUNDAÇÃO E ESTRUTURA (  GUARITA )</t>
  </si>
  <si>
    <t xml:space="preserve"> 03.02.005  </t>
  </si>
  <si>
    <t xml:space="preserve"> 115 </t>
  </si>
  <si>
    <t>Forma plana para estruturas, em compensado resinado de 12mm, 02 usos, inclusive escoramento - Revisada 07.2015</t>
  </si>
  <si>
    <t xml:space="preserve"> 03.02.007  </t>
  </si>
  <si>
    <t xml:space="preserve"> 03.02.008  </t>
  </si>
  <si>
    <t xml:space="preserve"> 3228 </t>
  </si>
  <si>
    <t>Fornecimento e instalação de tela aço soldada nervurada CA-60, Q-61, malha 15x15cm, ferro 3.4mm (0.97 kg/m2), painel 2,45x6,0m, Telcon ou similar</t>
  </si>
  <si>
    <t xml:space="preserve"> 03.02.009  </t>
  </si>
  <si>
    <t xml:space="preserve"> 03.02.010  </t>
  </si>
  <si>
    <t xml:space="preserve"> 98569 </t>
  </si>
  <si>
    <t>Proteção mecânica de superficie horizontal com argamassa de cimento e areia, traço 1:3, e=5cm. af_06/2018</t>
  </si>
  <si>
    <t xml:space="preserve"> 03.03 </t>
  </si>
  <si>
    <t xml:space="preserve"> 03.03.001  </t>
  </si>
  <si>
    <t xml:space="preserve"> 03.03.002  </t>
  </si>
  <si>
    <t xml:space="preserve"> 155 </t>
  </si>
  <si>
    <t>Alvenaria tijolo cerâmico maciço (5x9x19), esp = 0,09m (singela), com argamassa traço t5 - 1:2:8 (cimento / cal / areia) c/ junta de 2,0cm - R1</t>
  </si>
  <si>
    <t xml:space="preserve"> 03.04 </t>
  </si>
  <si>
    <t>RVESTIMENTOS</t>
  </si>
  <si>
    <t xml:space="preserve"> 03.04.001  </t>
  </si>
  <si>
    <t xml:space="preserve"> 03.04.002  </t>
  </si>
  <si>
    <t xml:space="preserve"> 1908 </t>
  </si>
  <si>
    <t>Reboco ou emboço externo, de parede, com argamassa traço t5 - 1:2:8 (cimento / cal / areia), espessura 2,0 cm</t>
  </si>
  <si>
    <t xml:space="preserve"> 03.04.003  </t>
  </si>
  <si>
    <t xml:space="preserve"> 3314 </t>
  </si>
  <si>
    <t>Reboco ou emboço interno, de parede, com argamassa traço t6 - 1:2:10 (cimento / cal / areia), espessura 1,5 cm</t>
  </si>
  <si>
    <t xml:space="preserve"> 03.04.004  </t>
  </si>
  <si>
    <t xml:space="preserve"> 3315 </t>
  </si>
  <si>
    <t>Reboco ou emboço interno, de teto, com argamassa traço t6 - 1:2:10 (cimento / cal / areia), espessura 1,5 cm</t>
  </si>
  <si>
    <t xml:space="preserve"> 03.04.005  </t>
  </si>
  <si>
    <t xml:space="preserve"> 13162 </t>
  </si>
  <si>
    <t>Revestimento cerâmico para piso ou parede, 60 x 60 cm,  Pulpis Bege Brilhante, Pointer ou similar, aplicado com argamassa industrializada ac-i, rejuntado, exclusive regularização de base ou emboço</t>
  </si>
  <si>
    <t xml:space="preserve"> 03.04.006  </t>
  </si>
  <si>
    <t xml:space="preserve"> 11165 </t>
  </si>
  <si>
    <t>Revestimento cerâmico para piso ou parede, 37 x 59 cm, Arielle, linha riviera, cor branca ou similar, PEI-3, aplicado com argamassa industrializada ac-ii, rejuntado, exclusive regularização de base ou emboço</t>
  </si>
  <si>
    <t xml:space="preserve"> 03.04.007  </t>
  </si>
  <si>
    <t xml:space="preserve"> 1969 </t>
  </si>
  <si>
    <t>Impermeabilização de alicerce e viga baldrame com 1 demão tinta asfáltica tipo Neutrol da Vedacit ou similar, inclusive argamassa impermeabilização esp=2cm</t>
  </si>
  <si>
    <t xml:space="preserve"> 03.05 </t>
  </si>
  <si>
    <t xml:space="preserve"> 03.05.001  </t>
  </si>
  <si>
    <t xml:space="preserve"> 126 </t>
  </si>
  <si>
    <t>Concreto simples fabricado na obra, fck=15 mpa, lançado e adensado</t>
  </si>
  <si>
    <t xml:space="preserve"> 03.05.002  </t>
  </si>
  <si>
    <t xml:space="preserve"> 3643 </t>
  </si>
  <si>
    <t>Acabamento de superfície de piso de concreto com sarrafeamento manual</t>
  </si>
  <si>
    <t xml:space="preserve"> 03.05.003  </t>
  </si>
  <si>
    <t xml:space="preserve"> 11164 </t>
  </si>
  <si>
    <t>Revestimento cerâmico para piso ou parede, 53 x 53 cm, Arielle, linha riviera, cor branca ou bege, ou similar, PEI-4, aplicado com argamassa industrializada ac-ii, rejuntado, exclusive regularização de base ou emboço</t>
  </si>
  <si>
    <t xml:space="preserve"> 03.05.004  </t>
  </si>
  <si>
    <t xml:space="preserve"> 2180 </t>
  </si>
  <si>
    <t>Regularização de base para revest. de pisos com arg. traço t4, esp. média = 2,5cm</t>
  </si>
  <si>
    <t xml:space="preserve"> 03.05.005  </t>
  </si>
  <si>
    <t xml:space="preserve"> 13166 </t>
  </si>
  <si>
    <t>Revestimento em Pedra Natural para piso 50 x 50 cm, Cor Bege - Limestone ou similar, exclusive regularização de base ou emboço</t>
  </si>
  <si>
    <t xml:space="preserve"> 03.05.006  </t>
  </si>
  <si>
    <t xml:space="preserve"> 03.05.008  </t>
  </si>
  <si>
    <t xml:space="preserve"> 99 </t>
  </si>
  <si>
    <t>Camada impermeabilizadora, espessura = 5,0cm, c/ concreto fck = 15mpa</t>
  </si>
  <si>
    <t xml:space="preserve"> 03.06 </t>
  </si>
  <si>
    <t xml:space="preserve"> 03.06.001 </t>
  </si>
  <si>
    <t xml:space="preserve"> 3547 </t>
  </si>
  <si>
    <t>Porta em madeira compensada (canela), lisa, semi-ôca, 0.80 x 2.10 m, inclusive batente e ferragens</t>
  </si>
  <si>
    <t xml:space="preserve"> 03.06.002 </t>
  </si>
  <si>
    <t xml:space="preserve"> 3545 </t>
  </si>
  <si>
    <t>Porta em madeira compensada (canela), lisa, semi-ôca, 0.60 x 2.10 m, inclusive batentes e ferragens (livre/ocupado)</t>
  </si>
  <si>
    <t xml:space="preserve"> 03.06.003 </t>
  </si>
  <si>
    <t xml:space="preserve"> 11940 </t>
  </si>
  <si>
    <t>Janela em alumínio, cor N/P/B, tipo moldura-vidro, max-ar, exclusive vidro</t>
  </si>
  <si>
    <t xml:space="preserve"> 03.06.004 </t>
  </si>
  <si>
    <t xml:space="preserve"> 11941 </t>
  </si>
  <si>
    <t>Janela em alumínio, cor N/P/B, tipo moldura-vidro, de correr, exclusive vidro</t>
  </si>
  <si>
    <t xml:space="preserve"> 03.06.005 </t>
  </si>
  <si>
    <t xml:space="preserve"> 03.06.006 </t>
  </si>
  <si>
    <t xml:space="preserve"> 102163 </t>
  </si>
  <si>
    <t>INSTALAÇÃO DE VIDRO LISO FUME, E = 4 MM, EM ESQUADRIA DE ALUMÍNIO OU PVC, FIXADO COM BAGUETE. AF_01/2021_P</t>
  </si>
  <si>
    <t xml:space="preserve"> 03.06.007  </t>
  </si>
  <si>
    <t xml:space="preserve"> 1989 </t>
  </si>
  <si>
    <t>Peitoril granito cinza polido, c/ largura = 22 cm, esp = 2 cm</t>
  </si>
  <si>
    <t xml:space="preserve"> 03.07 </t>
  </si>
  <si>
    <t xml:space="preserve"> 03.07.001  </t>
  </si>
  <si>
    <t xml:space="preserve"> 2300 </t>
  </si>
  <si>
    <t>Pintura para exteriores, sobre paredes, com lixamento, aplicação de 01 demão de líquido selador acrílico e 01 demão de texturatto colorido</t>
  </si>
  <si>
    <t xml:space="preserve"> 03.07.002  </t>
  </si>
  <si>
    <t xml:space="preserve"> 03.07.003  </t>
  </si>
  <si>
    <t xml:space="preserve"> 03.08 </t>
  </si>
  <si>
    <t>AUTOMAÇÃO DAS PORTAS DO HALL DA RECEPÇÃO</t>
  </si>
  <si>
    <t xml:space="preserve"> 03.08.001  </t>
  </si>
  <si>
    <t xml:space="preserve"> 4715 </t>
  </si>
  <si>
    <t>Remoção de vidro temperado</t>
  </si>
  <si>
    <t xml:space="preserve"> 03.08.002  </t>
  </si>
  <si>
    <t xml:space="preserve"> 12333 </t>
  </si>
  <si>
    <t>Porta/Esquadria em alumínio, cor N/P/B, tipo moldura-vidro, inclusive caixilho vertical 5 x 10, maxi-ar fixo, dobradiças ou roldanas e fechadura, exclusive vidro</t>
  </si>
  <si>
    <t xml:space="preserve"> 03.08.003  </t>
  </si>
  <si>
    <t xml:space="preserve"> 1884 </t>
  </si>
  <si>
    <t>Vidro temperado  8 mm, liso, transparente, com ferragens - Rev 04_x005F_x001F__10/2021</t>
  </si>
  <si>
    <t xml:space="preserve"> 03.08.004  </t>
  </si>
  <si>
    <t xml:space="preserve"> 8182 </t>
  </si>
  <si>
    <t>Sistema de automação para porta de aluminio c/vidro, deslizante, 2 folhas, dimensão do trilho: de 3,30 até 4,40m</t>
  </si>
  <si>
    <t>cj</t>
  </si>
  <si>
    <t xml:space="preserve"> 03.09 </t>
  </si>
  <si>
    <t>INSTALAÇÕES HIDROSSANITÁRIAS ( GAUARITA )</t>
  </si>
  <si>
    <t xml:space="preserve"> 03.09.001  </t>
  </si>
  <si>
    <t xml:space="preserve"> 3659 </t>
  </si>
  <si>
    <t>Vaso sanitario c/caixa de descarga acoplada, linha versato 07353/07570, CELITE ou similar, incl. assento CELITE versato 07983 ou similar, conj. de fixação DECA SP13 ou similar, anel de vedação e engate plástico</t>
  </si>
  <si>
    <t xml:space="preserve"> 03.09.002  </t>
  </si>
  <si>
    <t xml:space="preserve"> 3669 </t>
  </si>
  <si>
    <t>Cuba de embutir, circular, CELITE 10129 ou similar, inclusive sifão cromado, válvula cromada para pia e engate cromado</t>
  </si>
  <si>
    <t xml:space="preserve"> 03.09.003  </t>
  </si>
  <si>
    <t xml:space="preserve"> 4773 </t>
  </si>
  <si>
    <t>Bancada de mármore branco</t>
  </si>
  <si>
    <t xml:space="preserve"> 03.09.004  </t>
  </si>
  <si>
    <t xml:space="preserve"> 8211 </t>
  </si>
  <si>
    <t>Ducha higiênica com registro, linha aspen, ref. 1984 C35 da DECA ou similar</t>
  </si>
  <si>
    <t xml:space="preserve"> 03.09.005  </t>
  </si>
  <si>
    <t xml:space="preserve"> 12426 </t>
  </si>
  <si>
    <t>Papeleira cromada, linha clean, ref.: 2020.C.CLN, Deca ou similar</t>
  </si>
  <si>
    <t xml:space="preserve"> 03.09.006  </t>
  </si>
  <si>
    <t xml:space="preserve"> 12208 </t>
  </si>
  <si>
    <t>Porta papel toalha para papel interfolha 2 ou 3 dobras, injetado com a frente em plástico ABS branco, com visor frontal para controle de substituição do papel interfolha e fundo em Plástico ABS cinza.</t>
  </si>
  <si>
    <t xml:space="preserve"> 03.09.009  </t>
  </si>
  <si>
    <t xml:space="preserve"> 1200 </t>
  </si>
  <si>
    <t>Ponto de água fria embutido, c/material pvc rígido soldável Ø 25mm</t>
  </si>
  <si>
    <t xml:space="preserve"> 03.09.010  </t>
  </si>
  <si>
    <t xml:space="preserve"> 6387 </t>
  </si>
  <si>
    <t>*Caixa de passagem cp2-080 (60x60x80cm)</t>
  </si>
  <si>
    <t xml:space="preserve"> 03.09.011  </t>
  </si>
  <si>
    <t xml:space="preserve"> 7125 </t>
  </si>
  <si>
    <t>Ligação Predial de Esgoto Tipo 2 - Ramal Interno até Caixa de Inspeção</t>
  </si>
  <si>
    <t xml:space="preserve"> 03.10 </t>
  </si>
  <si>
    <t>CORRIMÃO NA RAMPA DE ACESSO A RECEPÇÃO</t>
  </si>
  <si>
    <t xml:space="preserve"> 03.10.001  </t>
  </si>
  <si>
    <t xml:space="preserve"> 8759 </t>
  </si>
  <si>
    <t>Corrimão em aço inox ø=1 1/2", duplo, h=90cm</t>
  </si>
  <si>
    <t xml:space="preserve"> 03.11 </t>
  </si>
  <si>
    <t>RECUPERAÇÃO DA CALÇADA NO ENTORNO DO PREDIO</t>
  </si>
  <si>
    <t xml:space="preserve"> 03.11.002  </t>
  </si>
  <si>
    <t xml:space="preserve"> 11071 </t>
  </si>
  <si>
    <t>Junta de dilatação com brita 2, argamassada, esp=7cm</t>
  </si>
  <si>
    <t xml:space="preserve"> 03.11.005  </t>
  </si>
  <si>
    <t xml:space="preserve"> 03.11.006  </t>
  </si>
  <si>
    <t xml:space="preserve"> 03.12 </t>
  </si>
  <si>
    <t>PISO TÁTIL</t>
  </si>
  <si>
    <t xml:space="preserve"> 03.12.001  </t>
  </si>
  <si>
    <t xml:space="preserve"> 03.12.002  </t>
  </si>
  <si>
    <t xml:space="preserve"> 03.13 </t>
  </si>
  <si>
    <t>COBERTURA DO ESTACIONAMENTO</t>
  </si>
  <si>
    <t xml:space="preserve"> 03.13.001  </t>
  </si>
  <si>
    <t xml:space="preserve"> 13163 </t>
  </si>
  <si>
    <t>Garagem premoldada p/ 01 veículo ( a partir de 04 vagas juntas), inclusive cobertura - fornecimento e instalação</t>
  </si>
  <si>
    <t xml:space="preserve"> 03.13.002  </t>
  </si>
  <si>
    <t xml:space="preserve"> 13164 </t>
  </si>
  <si>
    <t>Garagem premoldada p/ 01 veículo (02 vagas juntas), inclusive cobertura - fornecimento e instalação</t>
  </si>
  <si>
    <t xml:space="preserve"> 03.14 </t>
  </si>
  <si>
    <t>PAISAGISMO</t>
  </si>
  <si>
    <t xml:space="preserve"> 03.14.001 </t>
  </si>
  <si>
    <t xml:space="preserve"> 7782 </t>
  </si>
  <si>
    <t>Planta - Palmeira fênix (phoenix roebelenii), fornecimento e plantio</t>
  </si>
  <si>
    <t xml:space="preserve"> 03.14.002 </t>
  </si>
  <si>
    <t xml:space="preserve"> 11802 </t>
  </si>
  <si>
    <t>Muda de palmeira, areca, h=1,50 m, fornecimento e plantio</t>
  </si>
  <si>
    <t xml:space="preserve"> 03.14.003 </t>
  </si>
  <si>
    <t xml:space="preserve"> 7668 </t>
  </si>
  <si>
    <t>Planta - Agave azul (agave americana), fornecimento e plantio</t>
  </si>
  <si>
    <t xml:space="preserve"> 03.14.004 </t>
  </si>
  <si>
    <t xml:space="preserve"> 9868 </t>
  </si>
  <si>
    <t>Planta - Ixora rei vermelha (ixora coccinea red), fornecimento e plantio</t>
  </si>
  <si>
    <t xml:space="preserve"> 03.14.005 </t>
  </si>
  <si>
    <t xml:space="preserve"> 7619 </t>
  </si>
  <si>
    <t>Planta - Lança de são jorge (sansevieira cylindrica), fornecimento e plantio</t>
  </si>
  <si>
    <t xml:space="preserve"> 03.14.006 </t>
  </si>
  <si>
    <t xml:space="preserve"> 7660 </t>
  </si>
  <si>
    <t>Planta - Lírio da paz (spathiphyllum wallisi), fornecimento e plantio</t>
  </si>
  <si>
    <t xml:space="preserve"> 03.14.007 </t>
  </si>
  <si>
    <t xml:space="preserve"> 11104 </t>
  </si>
  <si>
    <t>Planta - Maria-sem-vergonha (Impatiens Walleriana), fornecimento e plantio</t>
  </si>
  <si>
    <t xml:space="preserve"> 03.14.008 </t>
  </si>
  <si>
    <t xml:space="preserve"> 10234 </t>
  </si>
  <si>
    <t>Grama esmeralda em placas, fornecimento e plantio</t>
  </si>
  <si>
    <t xml:space="preserve"> 03.14.009 </t>
  </si>
  <si>
    <t xml:space="preserve"> 98505 </t>
  </si>
  <si>
    <t>Plantio de forração. af_05/2018</t>
  </si>
  <si>
    <t xml:space="preserve"> 03.14.010 </t>
  </si>
  <si>
    <t xml:space="preserve"> 2620 </t>
  </si>
  <si>
    <t>Meio-fio pré-moldado de concreto simples (0,12 x 0,30 x 1,00m), sobre base de concreto simples e rejuntado com argamassa de cimento e areia traço 1:3</t>
  </si>
  <si>
    <t xml:space="preserve"> 03.14.011 </t>
  </si>
  <si>
    <t xml:space="preserve"> 102498 </t>
  </si>
  <si>
    <t>PINTURA DE MEIO-FIO COM TINTA BRANCA A BASE DE CAL (CAIAÇÃO). AF_05/2021</t>
  </si>
  <si>
    <t xml:space="preserve"> 03.15 </t>
  </si>
  <si>
    <t>FECHAMENTO DE ÁREA E RECUPERAÇÃO DO GRADIL EXTERNO</t>
  </si>
  <si>
    <t xml:space="preserve"> 03.15.001 </t>
  </si>
  <si>
    <t xml:space="preserve"> 8388 </t>
  </si>
  <si>
    <t>Grade e montantes de ferro h=2,10m, inclusive portão, mureta h=40cm revestida c/pedra miracema, altura total=2,50m, exclusive pintura - (padrão CEHOP)</t>
  </si>
  <si>
    <t xml:space="preserve"> 03.15.004  </t>
  </si>
  <si>
    <t xml:space="preserve"> 99805 </t>
  </si>
  <si>
    <t>Limpeza de piso cerâmico ou com pedras rústicas utilizando ácido muriático. af_04/2019</t>
  </si>
  <si>
    <t xml:space="preserve"> 03.15.005  </t>
  </si>
  <si>
    <t xml:space="preserve"> 2215 </t>
  </si>
  <si>
    <t>Revestimento de piso ou parede com com pedra miracema, aplicada com argamassa industrializada ac-ii, exclusive regularização de base</t>
  </si>
  <si>
    <t xml:space="preserve"> 03.15.006  </t>
  </si>
  <si>
    <t xml:space="preserve"> 03.16 </t>
  </si>
  <si>
    <t>CASA DE GÁS</t>
  </si>
  <si>
    <t xml:space="preserve"> 03.16.009  </t>
  </si>
  <si>
    <t xml:space="preserve"> 11702 </t>
  </si>
  <si>
    <t>Piso em concreto simples desempolado, fck = 15 MPa, e = 7 cm - Não inclui formas para juntas de concretagem</t>
  </si>
  <si>
    <t xml:space="preserve"> 03.16.010  </t>
  </si>
  <si>
    <t xml:space="preserve"> 03.16.011  </t>
  </si>
  <si>
    <t xml:space="preserve"> 03.16.012  </t>
  </si>
  <si>
    <t xml:space="preserve"> 84 </t>
  </si>
  <si>
    <t>Forma plana para fundações, em compensado resinado 12mm, 01 uso</t>
  </si>
  <si>
    <t xml:space="preserve"> 03.16.013  </t>
  </si>
  <si>
    <t xml:space="preserve"> 7691 </t>
  </si>
  <si>
    <t>Concreto simples fabricado na obra, fck=21 mpa, lançado e adensado</t>
  </si>
  <si>
    <t xml:space="preserve"> 03.16.014  </t>
  </si>
  <si>
    <t xml:space="preserve"> 03.16.015  </t>
  </si>
  <si>
    <t xml:space="preserve"> 2284 </t>
  </si>
  <si>
    <t>Pintura de acabamento com aplicação de 01 demão de tinta PVA latex para interiores - cores convencionais - Rev 03</t>
  </si>
  <si>
    <t xml:space="preserve"> 03.16.016  </t>
  </si>
  <si>
    <t xml:space="preserve"> 12334 </t>
  </si>
  <si>
    <t>Porta de abrir em aluminio tipo veneziana, acabamento anodizado natural, sem guarnicao/alizar/vista</t>
  </si>
  <si>
    <t xml:space="preserve"> 03.16.017  </t>
  </si>
  <si>
    <t xml:space="preserve"> 1865 </t>
  </si>
  <si>
    <t>Ferrolho ou targeta de fio redondo ( aliança ou similar ) ref.81098  63mm (2 1/2")</t>
  </si>
  <si>
    <t xml:space="preserve"> 03.17 </t>
  </si>
  <si>
    <t>FACHADA COM ESTRUTURA METÁLICA EM METALON E REVESTIMENTO EM ACM</t>
  </si>
  <si>
    <t xml:space="preserve"> 03.17.001  </t>
  </si>
  <si>
    <t xml:space="preserve"> 13198 </t>
  </si>
  <si>
    <t>Fachada em estrutura metálica em metalon galvanizado, revestido em ACM, letras em PS e PVC expandido, pórticos/briss em aço Corten, conforme projeto. - fornecimento e montagem - Obra da AGRES/SE</t>
  </si>
  <si>
    <t xml:space="preserve"> 03.18 </t>
  </si>
  <si>
    <t>DIVERSOS</t>
  </si>
  <si>
    <t xml:space="preserve"> 03.18.001  </t>
  </si>
  <si>
    <t xml:space="preserve"> 12388 </t>
  </si>
  <si>
    <t>Marco Inaugural H=1,81m, base 1,20 x 0,75 cm - GOVERNO DE SERGIPE 2019 - PRÉ-FABRICADA COM FORMA METÁLICA, inclusive placas. Rev 02_10/2021</t>
  </si>
  <si>
    <t>Total sem BDI</t>
  </si>
  <si>
    <t>Total do BDI 23,54%</t>
  </si>
  <si>
    <t>Total Geral : (SEISCENTOS E OITENTA E SEIS REAIS, QUATROCENTOS E SESSENTA E CINCO REAIS E ONZE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</si>
</sst>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 &quot;* #,##0.00_-;&quot;-R$ &quot;* #,##0.00_-;_-&quot;R$ &quot;* \-??_-;_-@_-"/>
  </numFmts>
  <fonts count="9" x14ac:knownFonts="1">
    <font>
      <sz val="11"/>
      <name val="Arial"/>
      <family val="1"/>
      <charset val="1"/>
    </font>
    <font>
      <sz val="11"/>
      <name val="Arial"/>
      <family val="1"/>
      <charset val="1"/>
    </font>
    <font>
      <b/>
      <sz val="11"/>
      <name val="Arial"/>
      <family val="1"/>
      <charset val="1"/>
    </font>
    <font>
      <b/>
      <sz val="10"/>
      <name val="Arial"/>
      <family val="1"/>
      <charset val="1"/>
    </font>
    <font>
      <b/>
      <sz val="10"/>
      <color rgb="FF000000"/>
      <name val="Arial"/>
      <family val="1"/>
      <charset val="1"/>
    </font>
    <font>
      <sz val="10"/>
      <color rgb="FF000000"/>
      <name val="Arial"/>
      <family val="1"/>
      <charset val="1"/>
    </font>
    <font>
      <sz val="10"/>
      <name val="Arial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BDBDC"/>
        <bgColor rgb="FFCC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Border="0" applyProtection="0"/>
    <xf numFmtId="0" fontId="7" fillId="0" borderId="0"/>
    <xf numFmtId="0" fontId="7" fillId="0" borderId="0"/>
    <xf numFmtId="0" fontId="8" fillId="0" borderId="0"/>
    <xf numFmtId="9" fontId="1" fillId="0" borderId="0" applyBorder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164" fontId="3" fillId="2" borderId="1" xfId="1" applyFont="1" applyFill="1" applyBorder="1" applyAlignment="1" applyProtection="1">
      <alignment vertical="top" wrapText="1"/>
    </xf>
    <xf numFmtId="0" fontId="3" fillId="2" borderId="0" xfId="0" applyFont="1" applyFill="1" applyAlignment="1">
      <alignment horizontal="center" vertical="top" wrapText="1"/>
    </xf>
    <xf numFmtId="43" fontId="3" fillId="2" borderId="0" xfId="0" applyNumberFormat="1" applyFont="1" applyFill="1" applyAlignment="1">
      <alignment horizontal="center" vertical="top" wrapText="1"/>
    </xf>
    <xf numFmtId="43" fontId="0" fillId="0" borderId="0" xfId="0" applyNumberFormat="1"/>
    <xf numFmtId="0" fontId="6" fillId="2" borderId="0" xfId="0" applyFont="1" applyFill="1" applyBorder="1" applyAlignment="1">
      <alignment horizontal="center" vertical="top" wrapText="1"/>
    </xf>
  </cellXfs>
  <cellStyles count="6">
    <cellStyle name="Moeda" xfId="1" builtinId="4"/>
    <cellStyle name="Normal" xfId="0" builtinId="0"/>
    <cellStyle name="Normal 2 2" xfId="2"/>
    <cellStyle name="Normal 3" xfId="3"/>
    <cellStyle name="Normal 4" xfId="4"/>
    <cellStyle name="Porcentag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3804</xdr:rowOff>
    </xdr:from>
    <xdr:to>
      <xdr:col>1</xdr:col>
      <xdr:colOff>723900</xdr:colOff>
      <xdr:row>1</xdr:row>
      <xdr:rowOff>876300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4804"/>
          <a:ext cx="1533525" cy="872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44"/>
  <sheetViews>
    <sheetView tabSelected="1" zoomScaleNormal="100" workbookViewId="0">
      <selection activeCell="C2" sqref="C2:D2"/>
    </sheetView>
  </sheetViews>
  <sheetFormatPr defaultColWidth="8.625" defaultRowHeight="14.25" x14ac:dyDescent="0.2"/>
  <cols>
    <col min="1" max="1" width="12.125" customWidth="1"/>
    <col min="2" max="2" width="10" customWidth="1"/>
    <col min="3" max="3" width="13.25" customWidth="1"/>
    <col min="4" max="4" width="68.375" customWidth="1"/>
    <col min="5" max="5" width="8" customWidth="1"/>
    <col min="6" max="6" width="6.75" customWidth="1"/>
    <col min="7" max="7" width="9.5" customWidth="1"/>
    <col min="8" max="8" width="11.875" customWidth="1"/>
    <col min="9" max="9" width="8.875" customWidth="1"/>
    <col min="10" max="10" width="11.125" bestFit="1" customWidth="1"/>
  </cols>
  <sheetData>
    <row r="1" spans="1:9" ht="30" customHeight="1" x14ac:dyDescent="0.2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3" t="s">
        <v>3</v>
      </c>
    </row>
    <row r="2" spans="1:9" ht="94.5" customHeight="1" x14ac:dyDescent="0.2">
      <c r="A2" s="1"/>
      <c r="B2" s="1"/>
      <c r="C2" s="4" t="s">
        <v>4</v>
      </c>
      <c r="D2" s="4"/>
      <c r="E2" s="4" t="s">
        <v>5</v>
      </c>
      <c r="F2" s="4"/>
      <c r="G2" s="4" t="s">
        <v>6</v>
      </c>
      <c r="H2" s="4"/>
      <c r="I2" s="5" t="s">
        <v>7</v>
      </c>
    </row>
    <row r="3" spans="1:9" ht="15" customHeight="1" x14ac:dyDescent="0.25">
      <c r="A3" s="6" t="s">
        <v>8</v>
      </c>
      <c r="B3" s="6"/>
      <c r="C3" s="6"/>
      <c r="D3" s="6"/>
      <c r="E3" s="6"/>
      <c r="F3" s="6"/>
      <c r="G3" s="6"/>
      <c r="H3" s="6"/>
      <c r="I3" s="6"/>
    </row>
    <row r="4" spans="1:9" ht="29.25" customHeight="1" x14ac:dyDescent="0.2">
      <c r="A4" s="3" t="s">
        <v>9</v>
      </c>
      <c r="B4" s="7" t="s">
        <v>10</v>
      </c>
      <c r="C4" s="3" t="s">
        <v>11</v>
      </c>
      <c r="D4" s="3" t="s">
        <v>12</v>
      </c>
      <c r="E4" s="8" t="s">
        <v>13</v>
      </c>
      <c r="F4" s="7" t="s">
        <v>14</v>
      </c>
      <c r="G4" s="7" t="s">
        <v>15</v>
      </c>
      <c r="H4" s="7" t="s">
        <v>16</v>
      </c>
      <c r="I4" s="7" t="s">
        <v>17</v>
      </c>
    </row>
    <row r="5" spans="1:9" x14ac:dyDescent="0.2">
      <c r="A5" s="9" t="s">
        <v>18</v>
      </c>
      <c r="B5" s="9"/>
      <c r="C5" s="9"/>
      <c r="D5" s="9" t="s">
        <v>19</v>
      </c>
      <c r="E5" s="9"/>
      <c r="F5" s="10"/>
      <c r="G5" s="9"/>
      <c r="H5" s="9"/>
      <c r="I5" s="11">
        <f>I6+I8+I11+I14</f>
        <v>116233.55429999999</v>
      </c>
    </row>
    <row r="6" spans="1:9" x14ac:dyDescent="0.2">
      <c r="A6" s="9" t="s">
        <v>20</v>
      </c>
      <c r="B6" s="9"/>
      <c r="C6" s="9"/>
      <c r="D6" s="9" t="s">
        <v>21</v>
      </c>
      <c r="E6" s="9"/>
      <c r="F6" s="10"/>
      <c r="G6" s="9"/>
      <c r="H6" s="9"/>
      <c r="I6" s="11">
        <f>I7</f>
        <v>72477.650699999998</v>
      </c>
    </row>
    <row r="7" spans="1:9" x14ac:dyDescent="0.2">
      <c r="A7" s="12" t="s">
        <v>22</v>
      </c>
      <c r="B7" s="13" t="s">
        <v>23</v>
      </c>
      <c r="C7" s="12" t="s">
        <v>24</v>
      </c>
      <c r="D7" s="12" t="s">
        <v>25</v>
      </c>
      <c r="E7" s="14" t="s">
        <v>26</v>
      </c>
      <c r="F7" s="15">
        <v>0.63</v>
      </c>
      <c r="G7" s="16">
        <v>93122.79</v>
      </c>
      <c r="H7" s="16">
        <v>115043.89</v>
      </c>
      <c r="I7" s="16">
        <f>F7*H7</f>
        <v>72477.650699999998</v>
      </c>
    </row>
    <row r="8" spans="1:9" x14ac:dyDescent="0.2">
      <c r="A8" s="9" t="s">
        <v>27</v>
      </c>
      <c r="B8" s="9"/>
      <c r="C8" s="9"/>
      <c r="D8" s="9" t="s">
        <v>28</v>
      </c>
      <c r="E8" s="9"/>
      <c r="F8" s="17"/>
      <c r="G8" s="9"/>
      <c r="H8" s="9"/>
      <c r="I8" s="11">
        <f>I9+I10</f>
        <v>21116.793600000001</v>
      </c>
    </row>
    <row r="9" spans="1:9" x14ac:dyDescent="0.2">
      <c r="A9" s="12" t="s">
        <v>29</v>
      </c>
      <c r="B9" s="13" t="s">
        <v>30</v>
      </c>
      <c r="C9" s="12" t="s">
        <v>24</v>
      </c>
      <c r="D9" s="12" t="s">
        <v>31</v>
      </c>
      <c r="E9" s="14" t="s">
        <v>26</v>
      </c>
      <c r="F9" s="15">
        <v>0.63</v>
      </c>
      <c r="G9" s="16">
        <v>8262.2999999999993</v>
      </c>
      <c r="H9" s="16">
        <v>10207.25</v>
      </c>
      <c r="I9" s="16">
        <f>F9*H9</f>
        <v>6430.5675000000001</v>
      </c>
    </row>
    <row r="10" spans="1:9" x14ac:dyDescent="0.2">
      <c r="A10" s="12" t="s">
        <v>32</v>
      </c>
      <c r="B10" s="13" t="s">
        <v>33</v>
      </c>
      <c r="C10" s="12" t="s">
        <v>24</v>
      </c>
      <c r="D10" s="12" t="s">
        <v>34</v>
      </c>
      <c r="E10" s="14" t="s">
        <v>26</v>
      </c>
      <c r="F10" s="15">
        <v>0.63</v>
      </c>
      <c r="G10" s="16">
        <v>18869.57</v>
      </c>
      <c r="H10" s="16">
        <v>23311.47</v>
      </c>
      <c r="I10" s="16">
        <f>F10*H10</f>
        <v>14686.226100000002</v>
      </c>
    </row>
    <row r="11" spans="1:9" x14ac:dyDescent="0.2">
      <c r="A11" s="9" t="s">
        <v>35</v>
      </c>
      <c r="B11" s="9"/>
      <c r="C11" s="9"/>
      <c r="D11" s="9" t="s">
        <v>36</v>
      </c>
      <c r="E11" s="9"/>
      <c r="F11" s="17"/>
      <c r="G11" s="9"/>
      <c r="H11" s="9"/>
      <c r="I11" s="11">
        <f>I12</f>
        <v>492.9</v>
      </c>
    </row>
    <row r="12" spans="1:9" x14ac:dyDescent="0.2">
      <c r="A12" s="9" t="s">
        <v>37</v>
      </c>
      <c r="B12" s="9"/>
      <c r="C12" s="9"/>
      <c r="D12" s="9" t="s">
        <v>38</v>
      </c>
      <c r="E12" s="9"/>
      <c r="F12" s="17"/>
      <c r="G12" s="9"/>
      <c r="H12" s="9"/>
      <c r="I12" s="11">
        <v>492.9</v>
      </c>
    </row>
    <row r="13" spans="1:9" x14ac:dyDescent="0.2">
      <c r="A13" s="12" t="s">
        <v>39</v>
      </c>
      <c r="B13" s="13" t="s">
        <v>40</v>
      </c>
      <c r="C13" s="12" t="s">
        <v>41</v>
      </c>
      <c r="D13" s="12" t="s">
        <v>42</v>
      </c>
      <c r="E13" s="14" t="s">
        <v>43</v>
      </c>
      <c r="F13" s="15">
        <v>930</v>
      </c>
      <c r="G13" s="16">
        <v>0.43</v>
      </c>
      <c r="H13" s="16">
        <v>0.53</v>
      </c>
      <c r="I13" s="16">
        <f>F13*H13</f>
        <v>492.90000000000003</v>
      </c>
    </row>
    <row r="14" spans="1:9" x14ac:dyDescent="0.2">
      <c r="A14" s="9" t="s">
        <v>44</v>
      </c>
      <c r="B14" s="9"/>
      <c r="C14" s="9"/>
      <c r="D14" s="9" t="s">
        <v>45</v>
      </c>
      <c r="E14" s="9"/>
      <c r="F14" s="17"/>
      <c r="G14" s="9"/>
      <c r="H14" s="9"/>
      <c r="I14" s="11">
        <f>SUM(I15:I20)</f>
        <v>22146.21</v>
      </c>
    </row>
    <row r="15" spans="1:9" ht="25.5" x14ac:dyDescent="0.2">
      <c r="A15" s="12" t="s">
        <v>46</v>
      </c>
      <c r="B15" s="13" t="s">
        <v>47</v>
      </c>
      <c r="C15" s="12" t="s">
        <v>41</v>
      </c>
      <c r="D15" s="12" t="s">
        <v>48</v>
      </c>
      <c r="E15" s="14" t="s">
        <v>26</v>
      </c>
      <c r="F15" s="15">
        <v>2</v>
      </c>
      <c r="G15" s="16">
        <v>638.54999999999995</v>
      </c>
      <c r="H15" s="16">
        <v>788.86</v>
      </c>
      <c r="I15" s="16">
        <f>F15*H15</f>
        <v>1577.72</v>
      </c>
    </row>
    <row r="16" spans="1:9" ht="25.5" x14ac:dyDescent="0.2">
      <c r="A16" s="12" t="s">
        <v>49</v>
      </c>
      <c r="B16" s="13" t="s">
        <v>50</v>
      </c>
      <c r="C16" s="12" t="s">
        <v>41</v>
      </c>
      <c r="D16" s="12" t="s">
        <v>51</v>
      </c>
      <c r="E16" s="14" t="s">
        <v>26</v>
      </c>
      <c r="F16" s="15">
        <v>1</v>
      </c>
      <c r="G16" s="16">
        <v>277.55</v>
      </c>
      <c r="H16" s="16">
        <v>342.89</v>
      </c>
      <c r="I16" s="16">
        <f t="shared" ref="I16:I20" si="0">F16*H16</f>
        <v>342.89</v>
      </c>
    </row>
    <row r="17" spans="1:9" x14ac:dyDescent="0.2">
      <c r="A17" s="12" t="s">
        <v>52</v>
      </c>
      <c r="B17" s="13" t="s">
        <v>53</v>
      </c>
      <c r="C17" s="12" t="s">
        <v>41</v>
      </c>
      <c r="D17" s="12" t="s">
        <v>54</v>
      </c>
      <c r="E17" s="14" t="s">
        <v>55</v>
      </c>
      <c r="F17" s="15">
        <v>8</v>
      </c>
      <c r="G17" s="16">
        <v>553.41</v>
      </c>
      <c r="H17" s="16">
        <v>683.68</v>
      </c>
      <c r="I17" s="16">
        <f t="shared" si="0"/>
        <v>5469.44</v>
      </c>
    </row>
    <row r="18" spans="1:9" x14ac:dyDescent="0.2">
      <c r="A18" s="12" t="s">
        <v>56</v>
      </c>
      <c r="B18" s="13" t="s">
        <v>57</v>
      </c>
      <c r="C18" s="12" t="s">
        <v>41</v>
      </c>
      <c r="D18" s="12" t="s">
        <v>58</v>
      </c>
      <c r="E18" s="14" t="s">
        <v>55</v>
      </c>
      <c r="F18" s="15">
        <v>8</v>
      </c>
      <c r="G18" s="16">
        <v>432.35</v>
      </c>
      <c r="H18" s="16">
        <v>534.13</v>
      </c>
      <c r="I18" s="16">
        <f t="shared" si="0"/>
        <v>4273.04</v>
      </c>
    </row>
    <row r="19" spans="1:9" x14ac:dyDescent="0.2">
      <c r="A19" s="12" t="s">
        <v>59</v>
      </c>
      <c r="B19" s="13" t="s">
        <v>60</v>
      </c>
      <c r="C19" s="12" t="s">
        <v>41</v>
      </c>
      <c r="D19" s="12" t="s">
        <v>61</v>
      </c>
      <c r="E19" s="14" t="s">
        <v>55</v>
      </c>
      <c r="F19" s="15">
        <v>8</v>
      </c>
      <c r="G19" s="16">
        <v>432.35</v>
      </c>
      <c r="H19" s="16">
        <v>534.13</v>
      </c>
      <c r="I19" s="16">
        <f t="shared" si="0"/>
        <v>4273.04</v>
      </c>
    </row>
    <row r="20" spans="1:9" x14ac:dyDescent="0.2">
      <c r="A20" s="12" t="s">
        <v>62</v>
      </c>
      <c r="B20" s="13" t="s">
        <v>63</v>
      </c>
      <c r="C20" s="12" t="s">
        <v>41</v>
      </c>
      <c r="D20" s="12" t="s">
        <v>64</v>
      </c>
      <c r="E20" s="14" t="s">
        <v>55</v>
      </c>
      <c r="F20" s="15">
        <v>8</v>
      </c>
      <c r="G20" s="16">
        <v>628.35</v>
      </c>
      <c r="H20" s="16">
        <v>776.26</v>
      </c>
      <c r="I20" s="16">
        <f t="shared" si="0"/>
        <v>6210.08</v>
      </c>
    </row>
    <row r="21" spans="1:9" x14ac:dyDescent="0.2">
      <c r="A21" s="9" t="s">
        <v>65</v>
      </c>
      <c r="B21" s="9"/>
      <c r="C21" s="9"/>
      <c r="D21" s="9" t="s">
        <v>66</v>
      </c>
      <c r="E21" s="9"/>
      <c r="F21" s="17"/>
      <c r="G21" s="9"/>
      <c r="H21" s="9"/>
      <c r="I21" s="11">
        <f>I22+I27+I44+I53+I61+I65+I70+I74+I80+I89+I104+I110+I133+I233</f>
        <v>235344.72150000004</v>
      </c>
    </row>
    <row r="22" spans="1:9" x14ac:dyDescent="0.2">
      <c r="A22" s="9" t="s">
        <v>67</v>
      </c>
      <c r="B22" s="9"/>
      <c r="C22" s="9"/>
      <c r="D22" s="9" t="s">
        <v>68</v>
      </c>
      <c r="E22" s="9"/>
      <c r="F22" s="17"/>
      <c r="G22" s="9"/>
      <c r="H22" s="9"/>
      <c r="I22" s="11">
        <f>SUM(I23:I26)</f>
        <v>2177.9562999999998</v>
      </c>
    </row>
    <row r="23" spans="1:9" x14ac:dyDescent="0.2">
      <c r="A23" s="12" t="s">
        <v>69</v>
      </c>
      <c r="B23" s="13" t="s">
        <v>70</v>
      </c>
      <c r="C23" s="12" t="s">
        <v>41</v>
      </c>
      <c r="D23" s="12" t="s">
        <v>71</v>
      </c>
      <c r="E23" s="14" t="s">
        <v>72</v>
      </c>
      <c r="F23" s="15">
        <v>44</v>
      </c>
      <c r="G23" s="16">
        <v>10.1</v>
      </c>
      <c r="H23" s="16">
        <v>12.48</v>
      </c>
      <c r="I23" s="16">
        <f t="shared" ref="I23:I86" si="1">F23*H23</f>
        <v>549.12</v>
      </c>
    </row>
    <row r="24" spans="1:9" x14ac:dyDescent="0.2">
      <c r="A24" s="12" t="s">
        <v>73</v>
      </c>
      <c r="B24" s="13" t="s">
        <v>74</v>
      </c>
      <c r="C24" s="12" t="s">
        <v>41</v>
      </c>
      <c r="D24" s="12" t="s">
        <v>75</v>
      </c>
      <c r="E24" s="14" t="s">
        <v>76</v>
      </c>
      <c r="F24" s="15">
        <v>7.48</v>
      </c>
      <c r="G24" s="16">
        <v>19.03</v>
      </c>
      <c r="H24" s="16">
        <v>23.51</v>
      </c>
      <c r="I24" s="16">
        <f t="shared" si="1"/>
        <v>175.85480000000001</v>
      </c>
    </row>
    <row r="25" spans="1:9" x14ac:dyDescent="0.2">
      <c r="A25" s="12" t="s">
        <v>77</v>
      </c>
      <c r="B25" s="13" t="s">
        <v>78</v>
      </c>
      <c r="C25" s="12" t="s">
        <v>41</v>
      </c>
      <c r="D25" s="12" t="s">
        <v>79</v>
      </c>
      <c r="E25" s="14" t="s">
        <v>72</v>
      </c>
      <c r="F25" s="15">
        <v>90.91</v>
      </c>
      <c r="G25" s="16">
        <v>12.67</v>
      </c>
      <c r="H25" s="16">
        <v>15.65</v>
      </c>
      <c r="I25" s="16">
        <f t="shared" si="1"/>
        <v>1422.7415000000001</v>
      </c>
    </row>
    <row r="26" spans="1:9" x14ac:dyDescent="0.2">
      <c r="A26" s="12" t="s">
        <v>80</v>
      </c>
      <c r="B26" s="13" t="s">
        <v>81</v>
      </c>
      <c r="C26" s="12" t="s">
        <v>41</v>
      </c>
      <c r="D26" s="12" t="s">
        <v>82</v>
      </c>
      <c r="E26" s="14" t="s">
        <v>26</v>
      </c>
      <c r="F26" s="15">
        <v>3</v>
      </c>
      <c r="G26" s="16">
        <v>8.16</v>
      </c>
      <c r="H26" s="16">
        <v>10.08</v>
      </c>
      <c r="I26" s="16">
        <f t="shared" si="1"/>
        <v>30.240000000000002</v>
      </c>
    </row>
    <row r="27" spans="1:9" x14ac:dyDescent="0.2">
      <c r="A27" s="9" t="s">
        <v>83</v>
      </c>
      <c r="B27" s="9"/>
      <c r="C27" s="9"/>
      <c r="D27" s="9" t="s">
        <v>84</v>
      </c>
      <c r="E27" s="9"/>
      <c r="F27" s="17"/>
      <c r="G27" s="9"/>
      <c r="H27" s="9"/>
      <c r="I27" s="11">
        <f>SUM(I28:I43)</f>
        <v>8804.8549999999996</v>
      </c>
    </row>
    <row r="28" spans="1:9" x14ac:dyDescent="0.2">
      <c r="A28" s="12" t="s">
        <v>85</v>
      </c>
      <c r="B28" s="13" t="s">
        <v>86</v>
      </c>
      <c r="C28" s="12" t="s">
        <v>41</v>
      </c>
      <c r="D28" s="12" t="s">
        <v>87</v>
      </c>
      <c r="E28" s="14" t="s">
        <v>72</v>
      </c>
      <c r="F28" s="15">
        <v>30</v>
      </c>
      <c r="G28" s="16">
        <v>3.32</v>
      </c>
      <c r="H28" s="16">
        <v>4.0999999999999996</v>
      </c>
      <c r="I28" s="16">
        <f t="shared" si="1"/>
        <v>122.99999999999999</v>
      </c>
    </row>
    <row r="29" spans="1:9" ht="25.5" x14ac:dyDescent="0.2">
      <c r="A29" s="12" t="s">
        <v>88</v>
      </c>
      <c r="B29" s="13" t="s">
        <v>89</v>
      </c>
      <c r="C29" s="12" t="s">
        <v>90</v>
      </c>
      <c r="D29" s="12" t="s">
        <v>91</v>
      </c>
      <c r="E29" s="14" t="s">
        <v>76</v>
      </c>
      <c r="F29" s="15">
        <v>2</v>
      </c>
      <c r="G29" s="16">
        <v>366.8</v>
      </c>
      <c r="H29" s="16">
        <v>453.14</v>
      </c>
      <c r="I29" s="16">
        <f t="shared" si="1"/>
        <v>906.28</v>
      </c>
    </row>
    <row r="30" spans="1:9" x14ac:dyDescent="0.2">
      <c r="A30" s="12" t="s">
        <v>92</v>
      </c>
      <c r="B30" s="13" t="s">
        <v>93</v>
      </c>
      <c r="C30" s="12" t="s">
        <v>41</v>
      </c>
      <c r="D30" s="12" t="s">
        <v>94</v>
      </c>
      <c r="E30" s="14" t="s">
        <v>76</v>
      </c>
      <c r="F30" s="15">
        <v>8</v>
      </c>
      <c r="G30" s="16">
        <v>343.44</v>
      </c>
      <c r="H30" s="16">
        <v>424.29</v>
      </c>
      <c r="I30" s="16">
        <f t="shared" si="1"/>
        <v>3394.32</v>
      </c>
    </row>
    <row r="31" spans="1:9" x14ac:dyDescent="0.2">
      <c r="A31" s="12" t="s">
        <v>95</v>
      </c>
      <c r="B31" s="13" t="s">
        <v>96</v>
      </c>
      <c r="C31" s="12" t="s">
        <v>90</v>
      </c>
      <c r="D31" s="12" t="s">
        <v>97</v>
      </c>
      <c r="E31" s="14" t="s">
        <v>72</v>
      </c>
      <c r="F31" s="15">
        <v>3</v>
      </c>
      <c r="G31" s="16">
        <v>5.45</v>
      </c>
      <c r="H31" s="16">
        <v>6.73</v>
      </c>
      <c r="I31" s="16">
        <f t="shared" si="1"/>
        <v>20.190000000000001</v>
      </c>
    </row>
    <row r="32" spans="1:9" x14ac:dyDescent="0.2">
      <c r="A32" s="12" t="s">
        <v>98</v>
      </c>
      <c r="B32" s="13" t="s">
        <v>99</v>
      </c>
      <c r="C32" s="12" t="s">
        <v>41</v>
      </c>
      <c r="D32" s="12" t="s">
        <v>100</v>
      </c>
      <c r="E32" s="14" t="s">
        <v>72</v>
      </c>
      <c r="F32" s="15">
        <v>7</v>
      </c>
      <c r="G32" s="16">
        <v>10.199999999999999</v>
      </c>
      <c r="H32" s="16">
        <v>12.6</v>
      </c>
      <c r="I32" s="16">
        <f t="shared" si="1"/>
        <v>88.2</v>
      </c>
    </row>
    <row r="33" spans="1:9" x14ac:dyDescent="0.2">
      <c r="A33" s="12" t="s">
        <v>101</v>
      </c>
      <c r="B33" s="13" t="s">
        <v>81</v>
      </c>
      <c r="C33" s="12" t="s">
        <v>41</v>
      </c>
      <c r="D33" s="12" t="s">
        <v>82</v>
      </c>
      <c r="E33" s="14" t="s">
        <v>26</v>
      </c>
      <c r="F33" s="15">
        <v>1</v>
      </c>
      <c r="G33" s="16">
        <v>8.16</v>
      </c>
      <c r="H33" s="16">
        <v>10.08</v>
      </c>
      <c r="I33" s="16">
        <f t="shared" si="1"/>
        <v>10.08</v>
      </c>
    </row>
    <row r="34" spans="1:9" x14ac:dyDescent="0.2">
      <c r="A34" s="12" t="s">
        <v>102</v>
      </c>
      <c r="B34" s="13" t="s">
        <v>103</v>
      </c>
      <c r="C34" s="12" t="s">
        <v>41</v>
      </c>
      <c r="D34" s="12" t="s">
        <v>104</v>
      </c>
      <c r="E34" s="14" t="s">
        <v>26</v>
      </c>
      <c r="F34" s="15">
        <v>1</v>
      </c>
      <c r="G34" s="16">
        <v>8.16</v>
      </c>
      <c r="H34" s="16">
        <v>10.08</v>
      </c>
      <c r="I34" s="16">
        <f t="shared" si="1"/>
        <v>10.08</v>
      </c>
    </row>
    <row r="35" spans="1:9" x14ac:dyDescent="0.2">
      <c r="A35" s="12" t="s">
        <v>105</v>
      </c>
      <c r="B35" s="13" t="s">
        <v>74</v>
      </c>
      <c r="C35" s="12" t="s">
        <v>41</v>
      </c>
      <c r="D35" s="12" t="s">
        <v>75</v>
      </c>
      <c r="E35" s="14" t="s">
        <v>76</v>
      </c>
      <c r="F35" s="15">
        <v>2</v>
      </c>
      <c r="G35" s="16">
        <v>19.03</v>
      </c>
      <c r="H35" s="16">
        <v>23.51</v>
      </c>
      <c r="I35" s="16">
        <f t="shared" si="1"/>
        <v>47.02</v>
      </c>
    </row>
    <row r="36" spans="1:9" x14ac:dyDescent="0.2">
      <c r="A36" s="12" t="s">
        <v>106</v>
      </c>
      <c r="B36" s="13" t="s">
        <v>107</v>
      </c>
      <c r="C36" s="12" t="s">
        <v>41</v>
      </c>
      <c r="D36" s="12" t="s">
        <v>108</v>
      </c>
      <c r="E36" s="14" t="s">
        <v>76</v>
      </c>
      <c r="F36" s="15">
        <v>2</v>
      </c>
      <c r="G36" s="16">
        <v>15.85</v>
      </c>
      <c r="H36" s="16">
        <v>19.579999999999998</v>
      </c>
      <c r="I36" s="16">
        <f t="shared" si="1"/>
        <v>39.159999999999997</v>
      </c>
    </row>
    <row r="37" spans="1:9" x14ac:dyDescent="0.2">
      <c r="A37" s="12" t="s">
        <v>109</v>
      </c>
      <c r="B37" s="13" t="s">
        <v>110</v>
      </c>
      <c r="C37" s="12" t="s">
        <v>41</v>
      </c>
      <c r="D37" s="12" t="s">
        <v>111</v>
      </c>
      <c r="E37" s="14" t="s">
        <v>72</v>
      </c>
      <c r="F37" s="15">
        <v>7</v>
      </c>
      <c r="G37" s="16">
        <v>8.84</v>
      </c>
      <c r="H37" s="16">
        <v>10.92</v>
      </c>
      <c r="I37" s="16">
        <f t="shared" si="1"/>
        <v>76.44</v>
      </c>
    </row>
    <row r="38" spans="1:9" x14ac:dyDescent="0.2">
      <c r="A38" s="12" t="s">
        <v>112</v>
      </c>
      <c r="B38" s="13" t="s">
        <v>113</v>
      </c>
      <c r="C38" s="12" t="s">
        <v>41</v>
      </c>
      <c r="D38" s="12" t="s">
        <v>114</v>
      </c>
      <c r="E38" s="14" t="s">
        <v>76</v>
      </c>
      <c r="F38" s="15">
        <v>23</v>
      </c>
      <c r="G38" s="16">
        <v>11.3</v>
      </c>
      <c r="H38" s="16">
        <v>13.96</v>
      </c>
      <c r="I38" s="16">
        <f t="shared" si="1"/>
        <v>321.08000000000004</v>
      </c>
    </row>
    <row r="39" spans="1:9" ht="25.5" x14ac:dyDescent="0.2">
      <c r="A39" s="12" t="s">
        <v>115</v>
      </c>
      <c r="B39" s="13" t="s">
        <v>116</v>
      </c>
      <c r="C39" s="12" t="s">
        <v>41</v>
      </c>
      <c r="D39" s="12" t="s">
        <v>117</v>
      </c>
      <c r="E39" s="14" t="s">
        <v>43</v>
      </c>
      <c r="F39" s="15">
        <v>552</v>
      </c>
      <c r="G39" s="16">
        <v>0.65</v>
      </c>
      <c r="H39" s="16">
        <v>0.8</v>
      </c>
      <c r="I39" s="16">
        <f t="shared" si="1"/>
        <v>441.6</v>
      </c>
    </row>
    <row r="40" spans="1:9" x14ac:dyDescent="0.2">
      <c r="A40" s="12" t="s">
        <v>118</v>
      </c>
      <c r="B40" s="13" t="s">
        <v>119</v>
      </c>
      <c r="C40" s="12" t="s">
        <v>41</v>
      </c>
      <c r="D40" s="12" t="s">
        <v>120</v>
      </c>
      <c r="E40" s="14" t="s">
        <v>121</v>
      </c>
      <c r="F40" s="15">
        <v>35</v>
      </c>
      <c r="G40" s="16">
        <v>34.06</v>
      </c>
      <c r="H40" s="16">
        <v>42.08</v>
      </c>
      <c r="I40" s="16">
        <f t="shared" si="1"/>
        <v>1472.8</v>
      </c>
    </row>
    <row r="41" spans="1:9" ht="25.5" x14ac:dyDescent="0.2">
      <c r="A41" s="12" t="s">
        <v>122</v>
      </c>
      <c r="B41" s="13" t="s">
        <v>123</v>
      </c>
      <c r="C41" s="12" t="s">
        <v>41</v>
      </c>
      <c r="D41" s="12" t="s">
        <v>124</v>
      </c>
      <c r="E41" s="14" t="s">
        <v>121</v>
      </c>
      <c r="F41" s="15">
        <v>2.9</v>
      </c>
      <c r="G41" s="16">
        <v>464.1</v>
      </c>
      <c r="H41" s="16">
        <v>573.35</v>
      </c>
      <c r="I41" s="16">
        <f t="shared" si="1"/>
        <v>1662.7149999999999</v>
      </c>
    </row>
    <row r="42" spans="1:9" ht="25.5" x14ac:dyDescent="0.2">
      <c r="A42" s="12" t="s">
        <v>125</v>
      </c>
      <c r="B42" s="13" t="s">
        <v>126</v>
      </c>
      <c r="C42" s="12" t="s">
        <v>41</v>
      </c>
      <c r="D42" s="12" t="s">
        <v>127</v>
      </c>
      <c r="E42" s="14" t="s">
        <v>43</v>
      </c>
      <c r="F42" s="15">
        <v>109</v>
      </c>
      <c r="G42" s="16">
        <v>0.98</v>
      </c>
      <c r="H42" s="16">
        <v>1.21</v>
      </c>
      <c r="I42" s="16">
        <f t="shared" si="1"/>
        <v>131.88999999999999</v>
      </c>
    </row>
    <row r="43" spans="1:9" x14ac:dyDescent="0.2">
      <c r="A43" s="12" t="s">
        <v>128</v>
      </c>
      <c r="B43" s="13" t="s">
        <v>129</v>
      </c>
      <c r="C43" s="12" t="s">
        <v>41</v>
      </c>
      <c r="D43" s="12" t="s">
        <v>130</v>
      </c>
      <c r="E43" s="14" t="s">
        <v>72</v>
      </c>
      <c r="F43" s="15">
        <v>30</v>
      </c>
      <c r="G43" s="16">
        <v>1.62</v>
      </c>
      <c r="H43" s="16">
        <v>2</v>
      </c>
      <c r="I43" s="16">
        <f t="shared" si="1"/>
        <v>60</v>
      </c>
    </row>
    <row r="44" spans="1:9" x14ac:dyDescent="0.2">
      <c r="A44" s="9" t="s">
        <v>131</v>
      </c>
      <c r="B44" s="9"/>
      <c r="C44" s="9"/>
      <c r="D44" s="9" t="s">
        <v>132</v>
      </c>
      <c r="E44" s="9"/>
      <c r="F44" s="17"/>
      <c r="G44" s="9"/>
      <c r="H44" s="9"/>
      <c r="I44" s="11">
        <f>SUM(I45:I52)</f>
        <v>1373.4134999999999</v>
      </c>
    </row>
    <row r="45" spans="1:9" x14ac:dyDescent="0.2">
      <c r="A45" s="12" t="s">
        <v>133</v>
      </c>
      <c r="B45" s="13" t="s">
        <v>134</v>
      </c>
      <c r="C45" s="12" t="s">
        <v>41</v>
      </c>
      <c r="D45" s="12" t="s">
        <v>135</v>
      </c>
      <c r="E45" s="14" t="s">
        <v>76</v>
      </c>
      <c r="F45" s="15">
        <v>1.1000000000000001</v>
      </c>
      <c r="G45" s="16">
        <v>33.880000000000003</v>
      </c>
      <c r="H45" s="16">
        <v>41.86</v>
      </c>
      <c r="I45" s="16">
        <f t="shared" si="1"/>
        <v>46.046000000000006</v>
      </c>
    </row>
    <row r="46" spans="1:9" ht="25.5" x14ac:dyDescent="0.2">
      <c r="A46" s="12" t="s">
        <v>136</v>
      </c>
      <c r="B46" s="13" t="s">
        <v>137</v>
      </c>
      <c r="C46" s="12" t="s">
        <v>41</v>
      </c>
      <c r="D46" s="12" t="s">
        <v>138</v>
      </c>
      <c r="E46" s="14" t="s">
        <v>76</v>
      </c>
      <c r="F46" s="15">
        <v>0.8</v>
      </c>
      <c r="G46" s="16">
        <v>329.98</v>
      </c>
      <c r="H46" s="16">
        <v>407.66</v>
      </c>
      <c r="I46" s="16">
        <f t="shared" si="1"/>
        <v>326.12800000000004</v>
      </c>
    </row>
    <row r="47" spans="1:9" x14ac:dyDescent="0.2">
      <c r="A47" s="12" t="s">
        <v>139</v>
      </c>
      <c r="B47" s="13" t="s">
        <v>140</v>
      </c>
      <c r="C47" s="12" t="s">
        <v>41</v>
      </c>
      <c r="D47" s="12" t="s">
        <v>141</v>
      </c>
      <c r="E47" s="14" t="s">
        <v>76</v>
      </c>
      <c r="F47" s="15">
        <v>1</v>
      </c>
      <c r="G47" s="16">
        <v>440.52</v>
      </c>
      <c r="H47" s="16">
        <v>544.22</v>
      </c>
      <c r="I47" s="16">
        <f t="shared" si="1"/>
        <v>544.22</v>
      </c>
    </row>
    <row r="48" spans="1:9" ht="25.5" x14ac:dyDescent="0.2">
      <c r="A48" s="12" t="s">
        <v>142</v>
      </c>
      <c r="B48" s="13" t="s">
        <v>143</v>
      </c>
      <c r="C48" s="12" t="s">
        <v>41</v>
      </c>
      <c r="D48" s="12" t="s">
        <v>144</v>
      </c>
      <c r="E48" s="14" t="s">
        <v>76</v>
      </c>
      <c r="F48" s="15">
        <v>0.15</v>
      </c>
      <c r="G48" s="16">
        <v>395.51</v>
      </c>
      <c r="H48" s="16">
        <v>488.61</v>
      </c>
      <c r="I48" s="16">
        <f t="shared" si="1"/>
        <v>73.291499999999999</v>
      </c>
    </row>
    <row r="49" spans="1:9" ht="25.5" x14ac:dyDescent="0.2">
      <c r="A49" s="12" t="s">
        <v>145</v>
      </c>
      <c r="B49" s="13" t="s">
        <v>146</v>
      </c>
      <c r="C49" s="12" t="s">
        <v>41</v>
      </c>
      <c r="D49" s="12" t="s">
        <v>147</v>
      </c>
      <c r="E49" s="14" t="s">
        <v>148</v>
      </c>
      <c r="F49" s="15">
        <v>8</v>
      </c>
      <c r="G49" s="16">
        <v>12</v>
      </c>
      <c r="H49" s="16">
        <v>14.82</v>
      </c>
      <c r="I49" s="16">
        <f t="shared" si="1"/>
        <v>118.56</v>
      </c>
    </row>
    <row r="50" spans="1:9" ht="25.5" x14ac:dyDescent="0.2">
      <c r="A50" s="12" t="s">
        <v>149</v>
      </c>
      <c r="B50" s="13" t="s">
        <v>150</v>
      </c>
      <c r="C50" s="12" t="s">
        <v>41</v>
      </c>
      <c r="D50" s="12" t="s">
        <v>151</v>
      </c>
      <c r="E50" s="14" t="s">
        <v>148</v>
      </c>
      <c r="F50" s="15">
        <v>0.6</v>
      </c>
      <c r="G50" s="16">
        <v>11.25</v>
      </c>
      <c r="H50" s="16">
        <v>13.9</v>
      </c>
      <c r="I50" s="16">
        <f t="shared" si="1"/>
        <v>8.34</v>
      </c>
    </row>
    <row r="51" spans="1:9" ht="25.5" x14ac:dyDescent="0.2">
      <c r="A51" s="12" t="s">
        <v>152</v>
      </c>
      <c r="B51" s="13" t="s">
        <v>153</v>
      </c>
      <c r="C51" s="12" t="s">
        <v>41</v>
      </c>
      <c r="D51" s="12" t="s">
        <v>154</v>
      </c>
      <c r="E51" s="14" t="s">
        <v>72</v>
      </c>
      <c r="F51" s="15">
        <v>1.3</v>
      </c>
      <c r="G51" s="16">
        <v>76.95</v>
      </c>
      <c r="H51" s="16">
        <v>95.06</v>
      </c>
      <c r="I51" s="16">
        <f t="shared" si="1"/>
        <v>123.578</v>
      </c>
    </row>
    <row r="52" spans="1:9" ht="25.5" x14ac:dyDescent="0.2">
      <c r="A52" s="12" t="s">
        <v>155</v>
      </c>
      <c r="B52" s="13" t="s">
        <v>156</v>
      </c>
      <c r="C52" s="12" t="s">
        <v>41</v>
      </c>
      <c r="D52" s="12" t="s">
        <v>157</v>
      </c>
      <c r="E52" s="14" t="s">
        <v>158</v>
      </c>
      <c r="F52" s="15">
        <v>5</v>
      </c>
      <c r="G52" s="16">
        <v>21.57</v>
      </c>
      <c r="H52" s="16">
        <v>26.65</v>
      </c>
      <c r="I52" s="16">
        <f t="shared" si="1"/>
        <v>133.25</v>
      </c>
    </row>
    <row r="53" spans="1:9" x14ac:dyDescent="0.2">
      <c r="A53" s="9" t="s">
        <v>159</v>
      </c>
      <c r="B53" s="9"/>
      <c r="C53" s="9"/>
      <c r="D53" s="9" t="s">
        <v>160</v>
      </c>
      <c r="E53" s="9"/>
      <c r="F53" s="17"/>
      <c r="G53" s="9"/>
      <c r="H53" s="9"/>
      <c r="I53" s="11">
        <f>SUM(I54:I60)</f>
        <v>3771.998</v>
      </c>
    </row>
    <row r="54" spans="1:9" ht="25.5" x14ac:dyDescent="0.2">
      <c r="A54" s="12" t="s">
        <v>161</v>
      </c>
      <c r="B54" s="13" t="s">
        <v>162</v>
      </c>
      <c r="C54" s="12" t="s">
        <v>41</v>
      </c>
      <c r="D54" s="12" t="s">
        <v>163</v>
      </c>
      <c r="E54" s="14" t="s">
        <v>158</v>
      </c>
      <c r="F54" s="15">
        <v>5</v>
      </c>
      <c r="G54" s="16">
        <v>26.99</v>
      </c>
      <c r="H54" s="16">
        <v>33.340000000000003</v>
      </c>
      <c r="I54" s="16">
        <f t="shared" si="1"/>
        <v>166.70000000000002</v>
      </c>
    </row>
    <row r="55" spans="1:9" ht="25.5" x14ac:dyDescent="0.2">
      <c r="A55" s="12" t="s">
        <v>164</v>
      </c>
      <c r="B55" s="13" t="s">
        <v>153</v>
      </c>
      <c r="C55" s="12" t="s">
        <v>41</v>
      </c>
      <c r="D55" s="12" t="s">
        <v>154</v>
      </c>
      <c r="E55" s="14" t="s">
        <v>72</v>
      </c>
      <c r="F55" s="15">
        <v>11.2</v>
      </c>
      <c r="G55" s="16">
        <v>76.95</v>
      </c>
      <c r="H55" s="16">
        <v>95.06</v>
      </c>
      <c r="I55" s="16">
        <f t="shared" si="1"/>
        <v>1064.672</v>
      </c>
    </row>
    <row r="56" spans="1:9" ht="25.5" x14ac:dyDescent="0.2">
      <c r="A56" s="12" t="s">
        <v>165</v>
      </c>
      <c r="B56" s="13" t="s">
        <v>143</v>
      </c>
      <c r="C56" s="12" t="s">
        <v>41</v>
      </c>
      <c r="D56" s="12" t="s">
        <v>144</v>
      </c>
      <c r="E56" s="14" t="s">
        <v>76</v>
      </c>
      <c r="F56" s="15">
        <v>0.6</v>
      </c>
      <c r="G56" s="16">
        <v>395.51</v>
      </c>
      <c r="H56" s="16">
        <v>488.61</v>
      </c>
      <c r="I56" s="16">
        <f t="shared" si="1"/>
        <v>293.166</v>
      </c>
    </row>
    <row r="57" spans="1:9" ht="25.5" x14ac:dyDescent="0.2">
      <c r="A57" s="12" t="s">
        <v>166</v>
      </c>
      <c r="B57" s="13" t="s">
        <v>146</v>
      </c>
      <c r="C57" s="12" t="s">
        <v>41</v>
      </c>
      <c r="D57" s="12" t="s">
        <v>147</v>
      </c>
      <c r="E57" s="14" t="s">
        <v>148</v>
      </c>
      <c r="F57" s="15">
        <v>20.5</v>
      </c>
      <c r="G57" s="16">
        <v>12</v>
      </c>
      <c r="H57" s="16">
        <v>14.82</v>
      </c>
      <c r="I57" s="16">
        <f t="shared" si="1"/>
        <v>303.81</v>
      </c>
    </row>
    <row r="58" spans="1:9" ht="25.5" x14ac:dyDescent="0.2">
      <c r="A58" s="12" t="s">
        <v>167</v>
      </c>
      <c r="B58" s="13" t="s">
        <v>150</v>
      </c>
      <c r="C58" s="12" t="s">
        <v>41</v>
      </c>
      <c r="D58" s="12" t="s">
        <v>151</v>
      </c>
      <c r="E58" s="14" t="s">
        <v>148</v>
      </c>
      <c r="F58" s="15">
        <v>11</v>
      </c>
      <c r="G58" s="16">
        <v>11.25</v>
      </c>
      <c r="H58" s="16">
        <v>13.9</v>
      </c>
      <c r="I58" s="16">
        <f t="shared" si="1"/>
        <v>152.9</v>
      </c>
    </row>
    <row r="59" spans="1:9" ht="38.25" x14ac:dyDescent="0.2">
      <c r="A59" s="12" t="s">
        <v>168</v>
      </c>
      <c r="B59" s="13" t="s">
        <v>169</v>
      </c>
      <c r="C59" s="12" t="s">
        <v>41</v>
      </c>
      <c r="D59" s="12" t="s">
        <v>170</v>
      </c>
      <c r="E59" s="14" t="s">
        <v>72</v>
      </c>
      <c r="F59" s="15">
        <v>5</v>
      </c>
      <c r="G59" s="16">
        <v>162.47</v>
      </c>
      <c r="H59" s="16">
        <v>200.72</v>
      </c>
      <c r="I59" s="16">
        <f t="shared" si="1"/>
        <v>1003.6</v>
      </c>
    </row>
    <row r="60" spans="1:9" ht="25.5" x14ac:dyDescent="0.2">
      <c r="A60" s="12" t="s">
        <v>171</v>
      </c>
      <c r="B60" s="13" t="s">
        <v>172</v>
      </c>
      <c r="C60" s="12" t="s">
        <v>41</v>
      </c>
      <c r="D60" s="12" t="s">
        <v>173</v>
      </c>
      <c r="E60" s="14" t="s">
        <v>72</v>
      </c>
      <c r="F60" s="15">
        <v>5</v>
      </c>
      <c r="G60" s="16">
        <v>127.43</v>
      </c>
      <c r="H60" s="16">
        <v>157.43</v>
      </c>
      <c r="I60" s="16">
        <f t="shared" si="1"/>
        <v>787.15000000000009</v>
      </c>
    </row>
    <row r="61" spans="1:9" x14ac:dyDescent="0.2">
      <c r="A61" s="9" t="s">
        <v>174</v>
      </c>
      <c r="B61" s="9"/>
      <c r="C61" s="9"/>
      <c r="D61" s="9" t="s">
        <v>175</v>
      </c>
      <c r="E61" s="9"/>
      <c r="F61" s="17"/>
      <c r="G61" s="9"/>
      <c r="H61" s="9"/>
      <c r="I61" s="11">
        <f>SUM(I62:I64)</f>
        <v>7213.1229999999996</v>
      </c>
    </row>
    <row r="62" spans="1:9" ht="25.5" x14ac:dyDescent="0.2">
      <c r="A62" s="12" t="s">
        <v>176</v>
      </c>
      <c r="B62" s="13" t="s">
        <v>177</v>
      </c>
      <c r="C62" s="12" t="s">
        <v>41</v>
      </c>
      <c r="D62" s="12" t="s">
        <v>178</v>
      </c>
      <c r="E62" s="14" t="s">
        <v>72</v>
      </c>
      <c r="F62" s="15">
        <v>41.41</v>
      </c>
      <c r="G62" s="16">
        <v>32.619999999999997</v>
      </c>
      <c r="H62" s="16">
        <v>40.299999999999997</v>
      </c>
      <c r="I62" s="16">
        <f t="shared" si="1"/>
        <v>1668.8229999999996</v>
      </c>
    </row>
    <row r="63" spans="1:9" x14ac:dyDescent="0.2">
      <c r="A63" s="12" t="s">
        <v>179</v>
      </c>
      <c r="B63" s="13" t="s">
        <v>180</v>
      </c>
      <c r="C63" s="12" t="s">
        <v>41</v>
      </c>
      <c r="D63" s="12" t="s">
        <v>181</v>
      </c>
      <c r="E63" s="14" t="s">
        <v>158</v>
      </c>
      <c r="F63" s="15">
        <v>10.8</v>
      </c>
      <c r="G63" s="16">
        <v>35.21</v>
      </c>
      <c r="H63" s="16">
        <v>43.5</v>
      </c>
      <c r="I63" s="16">
        <f t="shared" si="1"/>
        <v>469.8</v>
      </c>
    </row>
    <row r="64" spans="1:9" ht="25.5" x14ac:dyDescent="0.2">
      <c r="A64" s="12" t="s">
        <v>182</v>
      </c>
      <c r="B64" s="13" t="s">
        <v>183</v>
      </c>
      <c r="C64" s="12" t="s">
        <v>41</v>
      </c>
      <c r="D64" s="12" t="s">
        <v>184</v>
      </c>
      <c r="E64" s="14" t="s">
        <v>72</v>
      </c>
      <c r="F64" s="15">
        <v>10</v>
      </c>
      <c r="G64" s="16">
        <v>410.76</v>
      </c>
      <c r="H64" s="16">
        <v>507.45</v>
      </c>
      <c r="I64" s="16">
        <f t="shared" si="1"/>
        <v>5074.5</v>
      </c>
    </row>
    <row r="65" spans="1:9" x14ac:dyDescent="0.2">
      <c r="A65" s="9" t="s">
        <v>185</v>
      </c>
      <c r="B65" s="9"/>
      <c r="C65" s="9"/>
      <c r="D65" s="9" t="s">
        <v>186</v>
      </c>
      <c r="E65" s="9"/>
      <c r="F65" s="17"/>
      <c r="G65" s="9"/>
      <c r="H65" s="9"/>
      <c r="I65" s="11">
        <f>SUM(I66:I69)</f>
        <v>10317.0371</v>
      </c>
    </row>
    <row r="66" spans="1:9" x14ac:dyDescent="0.2">
      <c r="A66" s="12" t="s">
        <v>187</v>
      </c>
      <c r="B66" s="13" t="s">
        <v>188</v>
      </c>
      <c r="C66" s="12" t="s">
        <v>41</v>
      </c>
      <c r="D66" s="12" t="s">
        <v>189</v>
      </c>
      <c r="E66" s="14" t="s">
        <v>72</v>
      </c>
      <c r="F66" s="15">
        <v>177.88</v>
      </c>
      <c r="G66" s="16">
        <v>4.43</v>
      </c>
      <c r="H66" s="16">
        <v>5.47</v>
      </c>
      <c r="I66" s="16">
        <f t="shared" si="1"/>
        <v>973.00359999999989</v>
      </c>
    </row>
    <row r="67" spans="1:9" ht="25.5" x14ac:dyDescent="0.2">
      <c r="A67" s="12" t="s">
        <v>190</v>
      </c>
      <c r="B67" s="13" t="s">
        <v>191</v>
      </c>
      <c r="C67" s="12" t="s">
        <v>41</v>
      </c>
      <c r="D67" s="12" t="s">
        <v>192</v>
      </c>
      <c r="E67" s="14" t="s">
        <v>72</v>
      </c>
      <c r="F67" s="15">
        <v>30.16</v>
      </c>
      <c r="G67" s="16">
        <v>25.36</v>
      </c>
      <c r="H67" s="16">
        <v>31.33</v>
      </c>
      <c r="I67" s="16">
        <f t="shared" si="1"/>
        <v>944.91279999999995</v>
      </c>
    </row>
    <row r="68" spans="1:9" ht="38.25" x14ac:dyDescent="0.2">
      <c r="A68" s="12" t="s">
        <v>193</v>
      </c>
      <c r="B68" s="13" t="s">
        <v>194</v>
      </c>
      <c r="C68" s="12" t="s">
        <v>41</v>
      </c>
      <c r="D68" s="12" t="s">
        <v>195</v>
      </c>
      <c r="E68" s="14" t="s">
        <v>72</v>
      </c>
      <c r="F68" s="15">
        <v>80.11</v>
      </c>
      <c r="G68" s="16">
        <v>65.459999999999994</v>
      </c>
      <c r="H68" s="16">
        <v>80.87</v>
      </c>
      <c r="I68" s="16">
        <f t="shared" si="1"/>
        <v>6478.4957000000004</v>
      </c>
    </row>
    <row r="69" spans="1:9" ht="25.5" x14ac:dyDescent="0.2">
      <c r="A69" s="12" t="s">
        <v>196</v>
      </c>
      <c r="B69" s="13" t="s">
        <v>197</v>
      </c>
      <c r="C69" s="12" t="s">
        <v>41</v>
      </c>
      <c r="D69" s="12" t="s">
        <v>198</v>
      </c>
      <c r="E69" s="14" t="s">
        <v>158</v>
      </c>
      <c r="F69" s="15">
        <v>17.5</v>
      </c>
      <c r="G69" s="16">
        <v>88.84</v>
      </c>
      <c r="H69" s="16">
        <v>109.75</v>
      </c>
      <c r="I69" s="16">
        <f t="shared" si="1"/>
        <v>1920.625</v>
      </c>
    </row>
    <row r="70" spans="1:9" x14ac:dyDescent="0.2">
      <c r="A70" s="9" t="s">
        <v>199</v>
      </c>
      <c r="B70" s="9"/>
      <c r="C70" s="9"/>
      <c r="D70" s="9" t="s">
        <v>200</v>
      </c>
      <c r="E70" s="9"/>
      <c r="F70" s="17"/>
      <c r="G70" s="9"/>
      <c r="H70" s="9"/>
      <c r="I70" s="11">
        <f>SUM(I71:I73)</f>
        <v>10369.4807</v>
      </c>
    </row>
    <row r="71" spans="1:9" ht="25.5" x14ac:dyDescent="0.2">
      <c r="A71" s="12" t="s">
        <v>201</v>
      </c>
      <c r="B71" s="13" t="s">
        <v>202</v>
      </c>
      <c r="C71" s="12" t="s">
        <v>41</v>
      </c>
      <c r="D71" s="12" t="s">
        <v>203</v>
      </c>
      <c r="E71" s="14" t="s">
        <v>72</v>
      </c>
      <c r="F71" s="15">
        <v>63</v>
      </c>
      <c r="G71" s="16">
        <v>78.33</v>
      </c>
      <c r="H71" s="16">
        <v>96.77</v>
      </c>
      <c r="I71" s="16">
        <f t="shared" si="1"/>
        <v>6096.5099999999993</v>
      </c>
    </row>
    <row r="72" spans="1:9" x14ac:dyDescent="0.2">
      <c r="A72" s="12" t="s">
        <v>204</v>
      </c>
      <c r="B72" s="13" t="s">
        <v>205</v>
      </c>
      <c r="C72" s="12" t="s">
        <v>41</v>
      </c>
      <c r="D72" s="12" t="s">
        <v>206</v>
      </c>
      <c r="E72" s="14" t="s">
        <v>72</v>
      </c>
      <c r="F72" s="15">
        <v>265.08999999999997</v>
      </c>
      <c r="G72" s="16">
        <v>12.21</v>
      </c>
      <c r="H72" s="16">
        <v>15.08</v>
      </c>
      <c r="I72" s="16">
        <f t="shared" si="1"/>
        <v>3997.5571999999997</v>
      </c>
    </row>
    <row r="73" spans="1:9" x14ac:dyDescent="0.2">
      <c r="A73" s="12" t="s">
        <v>207</v>
      </c>
      <c r="B73" s="13" t="s">
        <v>208</v>
      </c>
      <c r="C73" s="12" t="s">
        <v>41</v>
      </c>
      <c r="D73" s="12" t="s">
        <v>209</v>
      </c>
      <c r="E73" s="14" t="s">
        <v>158</v>
      </c>
      <c r="F73" s="15">
        <v>6.21</v>
      </c>
      <c r="G73" s="16">
        <v>35.9</v>
      </c>
      <c r="H73" s="16">
        <v>44.35</v>
      </c>
      <c r="I73" s="16">
        <f t="shared" si="1"/>
        <v>275.4135</v>
      </c>
    </row>
    <row r="74" spans="1:9" x14ac:dyDescent="0.2">
      <c r="A74" s="9" t="s">
        <v>210</v>
      </c>
      <c r="B74" s="9"/>
      <c r="C74" s="9"/>
      <c r="D74" s="9" t="s">
        <v>211</v>
      </c>
      <c r="E74" s="9"/>
      <c r="F74" s="17"/>
      <c r="G74" s="9"/>
      <c r="H74" s="9"/>
      <c r="I74" s="11">
        <f>SUM(I75:I79)</f>
        <v>42649.050600000002</v>
      </c>
    </row>
    <row r="75" spans="1:9" ht="25.5" x14ac:dyDescent="0.2">
      <c r="A75" s="12" t="s">
        <v>212</v>
      </c>
      <c r="B75" s="13" t="s">
        <v>213</v>
      </c>
      <c r="C75" s="12" t="s">
        <v>41</v>
      </c>
      <c r="D75" s="12" t="s">
        <v>214</v>
      </c>
      <c r="E75" s="14" t="s">
        <v>72</v>
      </c>
      <c r="F75" s="15">
        <v>1744</v>
      </c>
      <c r="G75" s="16">
        <v>18.36</v>
      </c>
      <c r="H75" s="16">
        <v>22.68</v>
      </c>
      <c r="I75" s="16">
        <f t="shared" si="1"/>
        <v>39553.919999999998</v>
      </c>
    </row>
    <row r="76" spans="1:9" ht="38.25" x14ac:dyDescent="0.2">
      <c r="A76" s="12" t="s">
        <v>215</v>
      </c>
      <c r="B76" s="13" t="s">
        <v>216</v>
      </c>
      <c r="C76" s="12" t="s">
        <v>41</v>
      </c>
      <c r="D76" s="12" t="s">
        <v>217</v>
      </c>
      <c r="E76" s="14" t="s">
        <v>72</v>
      </c>
      <c r="F76" s="15">
        <v>29</v>
      </c>
      <c r="G76" s="16">
        <v>26.54</v>
      </c>
      <c r="H76" s="16">
        <v>32.79</v>
      </c>
      <c r="I76" s="16">
        <f t="shared" si="1"/>
        <v>950.91</v>
      </c>
    </row>
    <row r="77" spans="1:9" ht="25.5" x14ac:dyDescent="0.2">
      <c r="A77" s="12" t="s">
        <v>218</v>
      </c>
      <c r="B77" s="13" t="s">
        <v>219</v>
      </c>
      <c r="C77" s="12" t="s">
        <v>41</v>
      </c>
      <c r="D77" s="12" t="s">
        <v>220</v>
      </c>
      <c r="E77" s="14" t="s">
        <v>72</v>
      </c>
      <c r="F77" s="15">
        <v>33</v>
      </c>
      <c r="G77" s="16">
        <v>32.67</v>
      </c>
      <c r="H77" s="16">
        <v>40.36</v>
      </c>
      <c r="I77" s="16">
        <f t="shared" si="1"/>
        <v>1331.8799999999999</v>
      </c>
    </row>
    <row r="78" spans="1:9" ht="25.5" x14ac:dyDescent="0.2">
      <c r="A78" s="12" t="s">
        <v>221</v>
      </c>
      <c r="B78" s="13" t="s">
        <v>222</v>
      </c>
      <c r="C78" s="12" t="s">
        <v>41</v>
      </c>
      <c r="D78" s="12" t="s">
        <v>223</v>
      </c>
      <c r="E78" s="14" t="s">
        <v>72</v>
      </c>
      <c r="F78" s="15">
        <v>19.05</v>
      </c>
      <c r="G78" s="16">
        <v>22.39</v>
      </c>
      <c r="H78" s="16">
        <v>27.66</v>
      </c>
      <c r="I78" s="16">
        <f t="shared" si="1"/>
        <v>526.923</v>
      </c>
    </row>
    <row r="79" spans="1:9" ht="25.5" x14ac:dyDescent="0.2">
      <c r="A79" s="12" t="s">
        <v>224</v>
      </c>
      <c r="B79" s="13" t="s">
        <v>225</v>
      </c>
      <c r="C79" s="12" t="s">
        <v>41</v>
      </c>
      <c r="D79" s="12" t="s">
        <v>226</v>
      </c>
      <c r="E79" s="14" t="s">
        <v>72</v>
      </c>
      <c r="F79" s="15">
        <v>22.87</v>
      </c>
      <c r="G79" s="16">
        <v>10.1</v>
      </c>
      <c r="H79" s="16">
        <v>12.48</v>
      </c>
      <c r="I79" s="16">
        <f t="shared" si="1"/>
        <v>285.41760000000005</v>
      </c>
    </row>
    <row r="80" spans="1:9" x14ac:dyDescent="0.2">
      <c r="A80" s="9" t="s">
        <v>227</v>
      </c>
      <c r="B80" s="9"/>
      <c r="C80" s="9"/>
      <c r="D80" s="9" t="s">
        <v>228</v>
      </c>
      <c r="E80" s="9"/>
      <c r="F80" s="17"/>
      <c r="G80" s="9"/>
      <c r="H80" s="9"/>
      <c r="I80" s="11">
        <f>SUM(I81:I88)</f>
        <v>20503.892600000003</v>
      </c>
    </row>
    <row r="81" spans="1:9" ht="25.5" x14ac:dyDescent="0.2">
      <c r="A81" s="12" t="s">
        <v>229</v>
      </c>
      <c r="B81" s="13" t="s">
        <v>230</v>
      </c>
      <c r="C81" s="12" t="s">
        <v>41</v>
      </c>
      <c r="D81" s="12" t="s">
        <v>231</v>
      </c>
      <c r="E81" s="14" t="s">
        <v>72</v>
      </c>
      <c r="F81" s="15">
        <v>12.14</v>
      </c>
      <c r="G81" s="16">
        <v>637.6</v>
      </c>
      <c r="H81" s="16">
        <v>787.69</v>
      </c>
      <c r="I81" s="16">
        <f t="shared" si="1"/>
        <v>9562.5566000000017</v>
      </c>
    </row>
    <row r="82" spans="1:9" ht="25.5" x14ac:dyDescent="0.2">
      <c r="A82" s="12" t="s">
        <v>232</v>
      </c>
      <c r="B82" s="13" t="s">
        <v>233</v>
      </c>
      <c r="C82" s="12" t="s">
        <v>41</v>
      </c>
      <c r="D82" s="12" t="s">
        <v>234</v>
      </c>
      <c r="E82" s="14" t="s">
        <v>235</v>
      </c>
      <c r="F82" s="15">
        <v>2</v>
      </c>
      <c r="G82" s="16">
        <v>169.37</v>
      </c>
      <c r="H82" s="16">
        <v>209.24</v>
      </c>
      <c r="I82" s="16">
        <f t="shared" si="1"/>
        <v>418.48</v>
      </c>
    </row>
    <row r="83" spans="1:9" ht="25.5" x14ac:dyDescent="0.2">
      <c r="A83" s="12" t="s">
        <v>236</v>
      </c>
      <c r="B83" s="13" t="s">
        <v>237</v>
      </c>
      <c r="C83" s="12" t="s">
        <v>41</v>
      </c>
      <c r="D83" s="12" t="s">
        <v>238</v>
      </c>
      <c r="E83" s="14" t="s">
        <v>26</v>
      </c>
      <c r="F83" s="15">
        <v>5</v>
      </c>
      <c r="G83" s="16">
        <v>777.89</v>
      </c>
      <c r="H83" s="16">
        <v>961.01</v>
      </c>
      <c r="I83" s="16">
        <f t="shared" si="1"/>
        <v>4805.05</v>
      </c>
    </row>
    <row r="84" spans="1:9" ht="25.5" x14ac:dyDescent="0.2">
      <c r="A84" s="12" t="s">
        <v>239</v>
      </c>
      <c r="B84" s="13" t="s">
        <v>240</v>
      </c>
      <c r="C84" s="12" t="s">
        <v>41</v>
      </c>
      <c r="D84" s="12" t="s">
        <v>241</v>
      </c>
      <c r="E84" s="14" t="s">
        <v>26</v>
      </c>
      <c r="F84" s="15">
        <v>1</v>
      </c>
      <c r="G84" s="16">
        <v>609.29999999999995</v>
      </c>
      <c r="H84" s="16">
        <v>752.73</v>
      </c>
      <c r="I84" s="16">
        <f t="shared" si="1"/>
        <v>752.73</v>
      </c>
    </row>
    <row r="85" spans="1:9" ht="25.5" x14ac:dyDescent="0.2">
      <c r="A85" s="12" t="s">
        <v>242</v>
      </c>
      <c r="B85" s="13" t="s">
        <v>243</v>
      </c>
      <c r="C85" s="12" t="s">
        <v>41</v>
      </c>
      <c r="D85" s="12" t="s">
        <v>244</v>
      </c>
      <c r="E85" s="14" t="s">
        <v>235</v>
      </c>
      <c r="F85" s="15">
        <v>3</v>
      </c>
      <c r="G85" s="16">
        <v>468.27</v>
      </c>
      <c r="H85" s="16">
        <v>578.5</v>
      </c>
      <c r="I85" s="16">
        <f t="shared" si="1"/>
        <v>1735.5</v>
      </c>
    </row>
    <row r="86" spans="1:9" ht="25.5" x14ac:dyDescent="0.2">
      <c r="A86" s="12" t="s">
        <v>245</v>
      </c>
      <c r="B86" s="13" t="s">
        <v>246</v>
      </c>
      <c r="C86" s="12" t="s">
        <v>41</v>
      </c>
      <c r="D86" s="12" t="s">
        <v>247</v>
      </c>
      <c r="E86" s="14" t="s">
        <v>72</v>
      </c>
      <c r="F86" s="15">
        <v>0.4</v>
      </c>
      <c r="G86" s="16">
        <v>362.92</v>
      </c>
      <c r="H86" s="16">
        <v>448.35</v>
      </c>
      <c r="I86" s="16">
        <f t="shared" si="1"/>
        <v>179.34000000000003</v>
      </c>
    </row>
    <row r="87" spans="1:9" x14ac:dyDescent="0.2">
      <c r="A87" s="12" t="s">
        <v>248</v>
      </c>
      <c r="B87" s="13" t="s">
        <v>249</v>
      </c>
      <c r="C87" s="12" t="s">
        <v>41</v>
      </c>
      <c r="D87" s="12" t="s">
        <v>250</v>
      </c>
      <c r="E87" s="14" t="s">
        <v>72</v>
      </c>
      <c r="F87" s="15">
        <v>0.4</v>
      </c>
      <c r="G87" s="16">
        <v>141.88999999999999</v>
      </c>
      <c r="H87" s="16">
        <v>175.29</v>
      </c>
      <c r="I87" s="16">
        <f t="shared" ref="I87:I132" si="2">F87*H87</f>
        <v>70.116</v>
      </c>
    </row>
    <row r="88" spans="1:9" x14ac:dyDescent="0.2">
      <c r="A88" s="12" t="s">
        <v>251</v>
      </c>
      <c r="B88" s="13" t="s">
        <v>252</v>
      </c>
      <c r="C88" s="12" t="s">
        <v>41</v>
      </c>
      <c r="D88" s="12" t="s">
        <v>253</v>
      </c>
      <c r="E88" s="14" t="s">
        <v>26</v>
      </c>
      <c r="F88" s="15">
        <v>26</v>
      </c>
      <c r="G88" s="16">
        <v>92.78</v>
      </c>
      <c r="H88" s="16">
        <v>114.62</v>
      </c>
      <c r="I88" s="16">
        <f t="shared" si="2"/>
        <v>2980.12</v>
      </c>
    </row>
    <row r="89" spans="1:9" x14ac:dyDescent="0.2">
      <c r="A89" s="9" t="s">
        <v>254</v>
      </c>
      <c r="B89" s="9"/>
      <c r="C89" s="9"/>
      <c r="D89" s="9" t="s">
        <v>255</v>
      </c>
      <c r="E89" s="9"/>
      <c r="F89" s="17"/>
      <c r="G89" s="9"/>
      <c r="H89" s="9"/>
      <c r="I89" s="11">
        <f>SUM(I90:I103)</f>
        <v>5185.9460000000008</v>
      </c>
    </row>
    <row r="90" spans="1:9" ht="38.25" x14ac:dyDescent="0.2">
      <c r="A90" s="12" t="s">
        <v>256</v>
      </c>
      <c r="B90" s="13" t="s">
        <v>257</v>
      </c>
      <c r="C90" s="12" t="s">
        <v>41</v>
      </c>
      <c r="D90" s="12" t="s">
        <v>258</v>
      </c>
      <c r="E90" s="14" t="s">
        <v>26</v>
      </c>
      <c r="F90" s="15">
        <v>0.44</v>
      </c>
      <c r="G90" s="16">
        <v>360.3</v>
      </c>
      <c r="H90" s="16">
        <v>445.11</v>
      </c>
      <c r="I90" s="16">
        <f t="shared" si="2"/>
        <v>195.8484</v>
      </c>
    </row>
    <row r="91" spans="1:9" ht="25.5" x14ac:dyDescent="0.2">
      <c r="A91" s="12" t="s">
        <v>259</v>
      </c>
      <c r="B91" s="13" t="s">
        <v>260</v>
      </c>
      <c r="C91" s="12" t="s">
        <v>41</v>
      </c>
      <c r="D91" s="12" t="s">
        <v>261</v>
      </c>
      <c r="E91" s="14" t="s">
        <v>26</v>
      </c>
      <c r="F91" s="15">
        <v>2</v>
      </c>
      <c r="G91" s="16">
        <v>382.09</v>
      </c>
      <c r="H91" s="16">
        <v>472.03</v>
      </c>
      <c r="I91" s="16">
        <f t="shared" si="2"/>
        <v>944.06</v>
      </c>
    </row>
    <row r="92" spans="1:9" ht="25.5" x14ac:dyDescent="0.2">
      <c r="A92" s="12" t="s">
        <v>262</v>
      </c>
      <c r="B92" s="13" t="s">
        <v>263</v>
      </c>
      <c r="C92" s="12" t="s">
        <v>41</v>
      </c>
      <c r="D92" s="12" t="s">
        <v>264</v>
      </c>
      <c r="E92" s="14" t="s">
        <v>26</v>
      </c>
      <c r="F92" s="15">
        <v>1</v>
      </c>
      <c r="G92" s="16">
        <v>192.77</v>
      </c>
      <c r="H92" s="16">
        <v>238.15</v>
      </c>
      <c r="I92" s="16">
        <f t="shared" si="2"/>
        <v>238.15</v>
      </c>
    </row>
    <row r="93" spans="1:9" ht="38.25" x14ac:dyDescent="0.2">
      <c r="A93" s="12" t="s">
        <v>265</v>
      </c>
      <c r="B93" s="13" t="s">
        <v>266</v>
      </c>
      <c r="C93" s="12" t="s">
        <v>41</v>
      </c>
      <c r="D93" s="12" t="s">
        <v>267</v>
      </c>
      <c r="E93" s="14" t="s">
        <v>26</v>
      </c>
      <c r="F93" s="15">
        <v>0.36</v>
      </c>
      <c r="G93" s="16">
        <v>270.17</v>
      </c>
      <c r="H93" s="16">
        <v>333.77</v>
      </c>
      <c r="I93" s="16">
        <f t="shared" si="2"/>
        <v>120.15719999999999</v>
      </c>
    </row>
    <row r="94" spans="1:9" x14ac:dyDescent="0.2">
      <c r="A94" s="12" t="s">
        <v>268</v>
      </c>
      <c r="B94" s="13" t="s">
        <v>269</v>
      </c>
      <c r="C94" s="12" t="s">
        <v>41</v>
      </c>
      <c r="D94" s="12" t="s">
        <v>270</v>
      </c>
      <c r="E94" s="14" t="s">
        <v>26</v>
      </c>
      <c r="F94" s="15">
        <v>0.6</v>
      </c>
      <c r="G94" s="16">
        <v>683.7</v>
      </c>
      <c r="H94" s="16">
        <v>844.64</v>
      </c>
      <c r="I94" s="16">
        <f t="shared" si="2"/>
        <v>506.78399999999999</v>
      </c>
    </row>
    <row r="95" spans="1:9" ht="25.5" x14ac:dyDescent="0.2">
      <c r="A95" s="12" t="s">
        <v>271</v>
      </c>
      <c r="B95" s="13" t="s">
        <v>272</v>
      </c>
      <c r="C95" s="12" t="s">
        <v>41</v>
      </c>
      <c r="D95" s="12" t="s">
        <v>273</v>
      </c>
      <c r="E95" s="14" t="s">
        <v>26</v>
      </c>
      <c r="F95" s="15">
        <v>0.6</v>
      </c>
      <c r="G95" s="16">
        <v>745.11</v>
      </c>
      <c r="H95" s="16">
        <v>920.51</v>
      </c>
      <c r="I95" s="16">
        <f t="shared" si="2"/>
        <v>552.30599999999993</v>
      </c>
    </row>
    <row r="96" spans="1:9" x14ac:dyDescent="0.2">
      <c r="A96" s="12" t="s">
        <v>274</v>
      </c>
      <c r="B96" s="13" t="s">
        <v>275</v>
      </c>
      <c r="C96" s="12" t="s">
        <v>41</v>
      </c>
      <c r="D96" s="12" t="s">
        <v>276</v>
      </c>
      <c r="E96" s="14" t="s">
        <v>26</v>
      </c>
      <c r="F96" s="15">
        <v>0.06</v>
      </c>
      <c r="G96" s="16">
        <v>183.41</v>
      </c>
      <c r="H96" s="16">
        <v>226.58</v>
      </c>
      <c r="I96" s="16">
        <f t="shared" si="2"/>
        <v>13.594800000000001</v>
      </c>
    </row>
    <row r="97" spans="1:9" x14ac:dyDescent="0.2">
      <c r="A97" s="12" t="s">
        <v>277</v>
      </c>
      <c r="B97" s="13" t="s">
        <v>278</v>
      </c>
      <c r="C97" s="12" t="s">
        <v>41</v>
      </c>
      <c r="D97" s="12" t="s">
        <v>279</v>
      </c>
      <c r="E97" s="14" t="s">
        <v>26</v>
      </c>
      <c r="F97" s="15">
        <v>0.03</v>
      </c>
      <c r="G97" s="16">
        <v>183.65</v>
      </c>
      <c r="H97" s="16">
        <v>226.88</v>
      </c>
      <c r="I97" s="16">
        <f t="shared" si="2"/>
        <v>6.8064</v>
      </c>
    </row>
    <row r="98" spans="1:9" x14ac:dyDescent="0.2">
      <c r="A98" s="12" t="s">
        <v>280</v>
      </c>
      <c r="B98" s="13" t="s">
        <v>281</v>
      </c>
      <c r="C98" s="12" t="s">
        <v>41</v>
      </c>
      <c r="D98" s="12" t="s">
        <v>282</v>
      </c>
      <c r="E98" s="14" t="s">
        <v>26</v>
      </c>
      <c r="F98" s="15">
        <v>2.06</v>
      </c>
      <c r="G98" s="16">
        <v>183.65</v>
      </c>
      <c r="H98" s="16">
        <v>226.88</v>
      </c>
      <c r="I98" s="16">
        <f t="shared" si="2"/>
        <v>467.37279999999998</v>
      </c>
    </row>
    <row r="99" spans="1:9" x14ac:dyDescent="0.2">
      <c r="A99" s="12" t="s">
        <v>283</v>
      </c>
      <c r="B99" s="13" t="s">
        <v>284</v>
      </c>
      <c r="C99" s="12" t="s">
        <v>41</v>
      </c>
      <c r="D99" s="12" t="s">
        <v>285</v>
      </c>
      <c r="E99" s="14" t="s">
        <v>26</v>
      </c>
      <c r="F99" s="15">
        <v>0.14000000000000001</v>
      </c>
      <c r="G99" s="16">
        <v>58.12</v>
      </c>
      <c r="H99" s="16">
        <v>71.8</v>
      </c>
      <c r="I99" s="16">
        <f t="shared" si="2"/>
        <v>10.052000000000001</v>
      </c>
    </row>
    <row r="100" spans="1:9" x14ac:dyDescent="0.2">
      <c r="A100" s="12" t="s">
        <v>286</v>
      </c>
      <c r="B100" s="13" t="s">
        <v>287</v>
      </c>
      <c r="C100" s="12" t="s">
        <v>41</v>
      </c>
      <c r="D100" s="12" t="s">
        <v>288</v>
      </c>
      <c r="E100" s="14" t="s">
        <v>26</v>
      </c>
      <c r="F100" s="15">
        <v>1.1599999999999999</v>
      </c>
      <c r="G100" s="16">
        <v>53.7</v>
      </c>
      <c r="H100" s="16">
        <v>66.34</v>
      </c>
      <c r="I100" s="16">
        <f t="shared" si="2"/>
        <v>76.954399999999993</v>
      </c>
    </row>
    <row r="101" spans="1:9" x14ac:dyDescent="0.2">
      <c r="A101" s="12" t="s">
        <v>289</v>
      </c>
      <c r="B101" s="13" t="s">
        <v>290</v>
      </c>
      <c r="C101" s="12" t="s">
        <v>41</v>
      </c>
      <c r="D101" s="12" t="s">
        <v>291</v>
      </c>
      <c r="E101" s="14" t="s">
        <v>26</v>
      </c>
      <c r="F101" s="15">
        <v>10</v>
      </c>
      <c r="G101" s="16">
        <v>67.680000000000007</v>
      </c>
      <c r="H101" s="16">
        <v>83.61</v>
      </c>
      <c r="I101" s="16">
        <f t="shared" si="2"/>
        <v>836.1</v>
      </c>
    </row>
    <row r="102" spans="1:9" ht="25.5" x14ac:dyDescent="0.2">
      <c r="A102" s="12" t="s">
        <v>292</v>
      </c>
      <c r="B102" s="13" t="s">
        <v>293</v>
      </c>
      <c r="C102" s="12" t="s">
        <v>41</v>
      </c>
      <c r="D102" s="12" t="s">
        <v>294</v>
      </c>
      <c r="E102" s="14" t="s">
        <v>158</v>
      </c>
      <c r="F102" s="15">
        <v>3.5</v>
      </c>
      <c r="G102" s="16">
        <v>61.42</v>
      </c>
      <c r="H102" s="16">
        <v>75.88</v>
      </c>
      <c r="I102" s="16">
        <f t="shared" si="2"/>
        <v>265.58</v>
      </c>
    </row>
    <row r="103" spans="1:9" x14ac:dyDescent="0.2">
      <c r="A103" s="12" t="s">
        <v>295</v>
      </c>
      <c r="B103" s="13" t="s">
        <v>296</v>
      </c>
      <c r="C103" s="12" t="s">
        <v>41</v>
      </c>
      <c r="D103" s="12" t="s">
        <v>297</v>
      </c>
      <c r="E103" s="14" t="s">
        <v>26</v>
      </c>
      <c r="F103" s="15">
        <v>2</v>
      </c>
      <c r="G103" s="16">
        <v>385.37</v>
      </c>
      <c r="H103" s="16">
        <v>476.09</v>
      </c>
      <c r="I103" s="16">
        <f t="shared" si="2"/>
        <v>952.18</v>
      </c>
    </row>
    <row r="104" spans="1:9" x14ac:dyDescent="0.2">
      <c r="A104" s="9" t="s">
        <v>298</v>
      </c>
      <c r="B104" s="9"/>
      <c r="C104" s="9"/>
      <c r="D104" s="9" t="s">
        <v>299</v>
      </c>
      <c r="E104" s="9"/>
      <c r="F104" s="17"/>
      <c r="G104" s="9"/>
      <c r="H104" s="9"/>
      <c r="I104" s="11">
        <f>SUM(I105:I109)</f>
        <v>3644.509</v>
      </c>
    </row>
    <row r="105" spans="1:9" ht="25.5" x14ac:dyDescent="0.2">
      <c r="A105" s="12" t="s">
        <v>300</v>
      </c>
      <c r="B105" s="13" t="s">
        <v>301</v>
      </c>
      <c r="C105" s="12" t="s">
        <v>41</v>
      </c>
      <c r="D105" s="12" t="s">
        <v>302</v>
      </c>
      <c r="E105" s="14" t="s">
        <v>72</v>
      </c>
      <c r="F105" s="15">
        <v>1</v>
      </c>
      <c r="G105" s="16">
        <v>18.010000000000002</v>
      </c>
      <c r="H105" s="16">
        <v>22.25</v>
      </c>
      <c r="I105" s="16">
        <f t="shared" si="2"/>
        <v>22.25</v>
      </c>
    </row>
    <row r="106" spans="1:9" ht="25.5" x14ac:dyDescent="0.2">
      <c r="A106" s="12" t="s">
        <v>303</v>
      </c>
      <c r="B106" s="13" t="s">
        <v>304</v>
      </c>
      <c r="C106" s="12" t="s">
        <v>41</v>
      </c>
      <c r="D106" s="12" t="s">
        <v>305</v>
      </c>
      <c r="E106" s="14" t="s">
        <v>72</v>
      </c>
      <c r="F106" s="15">
        <v>7</v>
      </c>
      <c r="G106" s="16">
        <v>5.6</v>
      </c>
      <c r="H106" s="16">
        <v>6.92</v>
      </c>
      <c r="I106" s="16">
        <f t="shared" si="2"/>
        <v>48.44</v>
      </c>
    </row>
    <row r="107" spans="1:9" ht="38.25" x14ac:dyDescent="0.2">
      <c r="A107" s="12" t="s">
        <v>306</v>
      </c>
      <c r="B107" s="13" t="s">
        <v>307</v>
      </c>
      <c r="C107" s="12" t="s">
        <v>41</v>
      </c>
      <c r="D107" s="12" t="s">
        <v>308</v>
      </c>
      <c r="E107" s="14" t="s">
        <v>72</v>
      </c>
      <c r="F107" s="15">
        <v>1.2</v>
      </c>
      <c r="G107" s="16">
        <v>76.67</v>
      </c>
      <c r="H107" s="16">
        <v>94.72</v>
      </c>
      <c r="I107" s="16">
        <f t="shared" si="2"/>
        <v>113.664</v>
      </c>
    </row>
    <row r="108" spans="1:9" ht="25.5" x14ac:dyDescent="0.2">
      <c r="A108" s="12" t="s">
        <v>309</v>
      </c>
      <c r="B108" s="13" t="s">
        <v>310</v>
      </c>
      <c r="C108" s="12" t="s">
        <v>41</v>
      </c>
      <c r="D108" s="12" t="s">
        <v>311</v>
      </c>
      <c r="E108" s="14" t="s">
        <v>158</v>
      </c>
      <c r="F108" s="15">
        <v>12.5</v>
      </c>
      <c r="G108" s="16">
        <v>197.08</v>
      </c>
      <c r="H108" s="16">
        <v>243.47</v>
      </c>
      <c r="I108" s="16">
        <f t="shared" si="2"/>
        <v>3043.375</v>
      </c>
    </row>
    <row r="109" spans="1:9" ht="25.5" x14ac:dyDescent="0.2">
      <c r="A109" s="12" t="s">
        <v>312</v>
      </c>
      <c r="B109" s="13" t="s">
        <v>313</v>
      </c>
      <c r="C109" s="12" t="s">
        <v>41</v>
      </c>
      <c r="D109" s="12" t="s">
        <v>314</v>
      </c>
      <c r="E109" s="14" t="s">
        <v>72</v>
      </c>
      <c r="F109" s="15">
        <v>14</v>
      </c>
      <c r="G109" s="16">
        <v>24.1</v>
      </c>
      <c r="H109" s="16">
        <v>29.77</v>
      </c>
      <c r="I109" s="16">
        <f t="shared" si="2"/>
        <v>416.78</v>
      </c>
    </row>
    <row r="110" spans="1:9" x14ac:dyDescent="0.2">
      <c r="A110" s="9" t="s">
        <v>315</v>
      </c>
      <c r="B110" s="9"/>
      <c r="C110" s="9"/>
      <c r="D110" s="9" t="s">
        <v>316</v>
      </c>
      <c r="E110" s="9"/>
      <c r="F110" s="17"/>
      <c r="G110" s="9"/>
      <c r="H110" s="9"/>
      <c r="I110" s="11">
        <f>SUM(I111:I132)</f>
        <v>13039.560000000001</v>
      </c>
    </row>
    <row r="111" spans="1:9" ht="25.5" x14ac:dyDescent="0.2">
      <c r="A111" s="12" t="s">
        <v>317</v>
      </c>
      <c r="B111" s="13" t="s">
        <v>318</v>
      </c>
      <c r="C111" s="12" t="s">
        <v>90</v>
      </c>
      <c r="D111" s="12" t="s">
        <v>319</v>
      </c>
      <c r="E111" s="14" t="s">
        <v>320</v>
      </c>
      <c r="F111" s="15">
        <v>15</v>
      </c>
      <c r="G111" s="16">
        <v>19.84</v>
      </c>
      <c r="H111" s="16">
        <v>24.51</v>
      </c>
      <c r="I111" s="16">
        <f t="shared" si="2"/>
        <v>367.65000000000003</v>
      </c>
    </row>
    <row r="112" spans="1:9" ht="25.5" x14ac:dyDescent="0.2">
      <c r="A112" s="12" t="s">
        <v>321</v>
      </c>
      <c r="B112" s="13" t="s">
        <v>322</v>
      </c>
      <c r="C112" s="12" t="s">
        <v>41</v>
      </c>
      <c r="D112" s="12" t="s">
        <v>323</v>
      </c>
      <c r="E112" s="14" t="s">
        <v>235</v>
      </c>
      <c r="F112" s="15">
        <v>10</v>
      </c>
      <c r="G112" s="16">
        <v>25.45</v>
      </c>
      <c r="H112" s="16">
        <v>31.44</v>
      </c>
      <c r="I112" s="16">
        <f t="shared" si="2"/>
        <v>314.40000000000003</v>
      </c>
    </row>
    <row r="113" spans="1:9" ht="25.5" x14ac:dyDescent="0.2">
      <c r="A113" s="12" t="s">
        <v>324</v>
      </c>
      <c r="B113" s="13" t="s">
        <v>322</v>
      </c>
      <c r="C113" s="12" t="s">
        <v>41</v>
      </c>
      <c r="D113" s="12" t="s">
        <v>323</v>
      </c>
      <c r="E113" s="14" t="s">
        <v>235</v>
      </c>
      <c r="F113" s="15">
        <v>13</v>
      </c>
      <c r="G113" s="16">
        <v>25.45</v>
      </c>
      <c r="H113" s="16">
        <v>31.44</v>
      </c>
      <c r="I113" s="16">
        <f t="shared" si="2"/>
        <v>408.72</v>
      </c>
    </row>
    <row r="114" spans="1:9" ht="25.5" x14ac:dyDescent="0.2">
      <c r="A114" s="12" t="s">
        <v>325</v>
      </c>
      <c r="B114" s="13" t="s">
        <v>322</v>
      </c>
      <c r="C114" s="12" t="s">
        <v>41</v>
      </c>
      <c r="D114" s="12" t="s">
        <v>323</v>
      </c>
      <c r="E114" s="14" t="s">
        <v>235</v>
      </c>
      <c r="F114" s="15">
        <v>2</v>
      </c>
      <c r="G114" s="16">
        <v>25.45</v>
      </c>
      <c r="H114" s="16">
        <v>31.44</v>
      </c>
      <c r="I114" s="16">
        <f t="shared" si="2"/>
        <v>62.88</v>
      </c>
    </row>
    <row r="115" spans="1:9" x14ac:dyDescent="0.2">
      <c r="A115" s="12" t="s">
        <v>326</v>
      </c>
      <c r="B115" s="13" t="s">
        <v>327</v>
      </c>
      <c r="C115" s="12" t="s">
        <v>41</v>
      </c>
      <c r="D115" s="12" t="s">
        <v>328</v>
      </c>
      <c r="E115" s="14" t="s">
        <v>26</v>
      </c>
      <c r="F115" s="15">
        <v>14</v>
      </c>
      <c r="G115" s="16">
        <v>10.28</v>
      </c>
      <c r="H115" s="16">
        <v>12.7</v>
      </c>
      <c r="I115" s="16">
        <f t="shared" si="2"/>
        <v>177.79999999999998</v>
      </c>
    </row>
    <row r="116" spans="1:9" ht="25.5" x14ac:dyDescent="0.2">
      <c r="A116" s="12" t="s">
        <v>329</v>
      </c>
      <c r="B116" s="13" t="s">
        <v>330</v>
      </c>
      <c r="C116" s="12" t="s">
        <v>41</v>
      </c>
      <c r="D116" s="12" t="s">
        <v>331</v>
      </c>
      <c r="E116" s="14" t="s">
        <v>26</v>
      </c>
      <c r="F116" s="15">
        <v>14</v>
      </c>
      <c r="G116" s="16">
        <v>136.32</v>
      </c>
      <c r="H116" s="16">
        <v>168.41</v>
      </c>
      <c r="I116" s="16">
        <f t="shared" si="2"/>
        <v>2357.7399999999998</v>
      </c>
    </row>
    <row r="117" spans="1:9" ht="25.5" x14ac:dyDescent="0.2">
      <c r="A117" s="12" t="s">
        <v>332</v>
      </c>
      <c r="B117" s="13" t="s">
        <v>333</v>
      </c>
      <c r="C117" s="12" t="s">
        <v>41</v>
      </c>
      <c r="D117" s="12" t="s">
        <v>334</v>
      </c>
      <c r="E117" s="14" t="s">
        <v>235</v>
      </c>
      <c r="F117" s="15">
        <v>3</v>
      </c>
      <c r="G117" s="16">
        <v>21.77</v>
      </c>
      <c r="H117" s="16">
        <v>26.89</v>
      </c>
      <c r="I117" s="16">
        <f t="shared" si="2"/>
        <v>80.67</v>
      </c>
    </row>
    <row r="118" spans="1:9" ht="25.5" x14ac:dyDescent="0.2">
      <c r="A118" s="12" t="s">
        <v>335</v>
      </c>
      <c r="B118" s="13" t="s">
        <v>333</v>
      </c>
      <c r="C118" s="12" t="s">
        <v>41</v>
      </c>
      <c r="D118" s="12" t="s">
        <v>334</v>
      </c>
      <c r="E118" s="14" t="s">
        <v>235</v>
      </c>
      <c r="F118" s="15">
        <v>3</v>
      </c>
      <c r="G118" s="16">
        <v>21.77</v>
      </c>
      <c r="H118" s="16">
        <v>26.89</v>
      </c>
      <c r="I118" s="16">
        <f t="shared" si="2"/>
        <v>80.67</v>
      </c>
    </row>
    <row r="119" spans="1:9" ht="25.5" x14ac:dyDescent="0.2">
      <c r="A119" s="12" t="s">
        <v>336</v>
      </c>
      <c r="B119" s="13" t="s">
        <v>333</v>
      </c>
      <c r="C119" s="12" t="s">
        <v>41</v>
      </c>
      <c r="D119" s="12" t="s">
        <v>334</v>
      </c>
      <c r="E119" s="14" t="s">
        <v>235</v>
      </c>
      <c r="F119" s="15">
        <v>3</v>
      </c>
      <c r="G119" s="16">
        <v>21.77</v>
      </c>
      <c r="H119" s="16">
        <v>26.89</v>
      </c>
      <c r="I119" s="16">
        <f t="shared" si="2"/>
        <v>80.67</v>
      </c>
    </row>
    <row r="120" spans="1:9" ht="25.5" x14ac:dyDescent="0.2">
      <c r="A120" s="12" t="s">
        <v>337</v>
      </c>
      <c r="B120" s="13" t="s">
        <v>338</v>
      </c>
      <c r="C120" s="12" t="s">
        <v>90</v>
      </c>
      <c r="D120" s="12" t="s">
        <v>339</v>
      </c>
      <c r="E120" s="14" t="s">
        <v>320</v>
      </c>
      <c r="F120" s="15">
        <v>2</v>
      </c>
      <c r="G120" s="16">
        <v>24.44</v>
      </c>
      <c r="H120" s="16">
        <v>30.19</v>
      </c>
      <c r="I120" s="16">
        <f t="shared" si="2"/>
        <v>60.38</v>
      </c>
    </row>
    <row r="121" spans="1:9" ht="25.5" x14ac:dyDescent="0.2">
      <c r="A121" s="12" t="s">
        <v>340</v>
      </c>
      <c r="B121" s="13" t="s">
        <v>341</v>
      </c>
      <c r="C121" s="12" t="s">
        <v>90</v>
      </c>
      <c r="D121" s="12" t="s">
        <v>342</v>
      </c>
      <c r="E121" s="14" t="s">
        <v>320</v>
      </c>
      <c r="F121" s="15">
        <v>35</v>
      </c>
      <c r="G121" s="16">
        <v>25.57</v>
      </c>
      <c r="H121" s="16">
        <v>31.59</v>
      </c>
      <c r="I121" s="16">
        <f t="shared" si="2"/>
        <v>1105.6500000000001</v>
      </c>
    </row>
    <row r="122" spans="1:9" ht="25.5" x14ac:dyDescent="0.2">
      <c r="A122" s="12" t="s">
        <v>343</v>
      </c>
      <c r="B122" s="13" t="s">
        <v>344</v>
      </c>
      <c r="C122" s="12" t="s">
        <v>90</v>
      </c>
      <c r="D122" s="12" t="s">
        <v>345</v>
      </c>
      <c r="E122" s="14" t="s">
        <v>320</v>
      </c>
      <c r="F122" s="15">
        <v>20</v>
      </c>
      <c r="G122" s="16">
        <v>7.21</v>
      </c>
      <c r="H122" s="16">
        <v>8.91</v>
      </c>
      <c r="I122" s="16">
        <f t="shared" si="2"/>
        <v>178.2</v>
      </c>
    </row>
    <row r="123" spans="1:9" ht="25.5" x14ac:dyDescent="0.2">
      <c r="A123" s="12" t="s">
        <v>346</v>
      </c>
      <c r="B123" s="13" t="s">
        <v>347</v>
      </c>
      <c r="C123" s="12" t="s">
        <v>90</v>
      </c>
      <c r="D123" s="12" t="s">
        <v>348</v>
      </c>
      <c r="E123" s="14" t="s">
        <v>320</v>
      </c>
      <c r="F123" s="15">
        <v>5</v>
      </c>
      <c r="G123" s="16">
        <v>21.18</v>
      </c>
      <c r="H123" s="16">
        <v>26.17</v>
      </c>
      <c r="I123" s="16">
        <f t="shared" si="2"/>
        <v>130.85000000000002</v>
      </c>
    </row>
    <row r="124" spans="1:9" ht="25.5" x14ac:dyDescent="0.2">
      <c r="A124" s="12" t="s">
        <v>349</v>
      </c>
      <c r="B124" s="13" t="s">
        <v>350</v>
      </c>
      <c r="C124" s="12" t="s">
        <v>90</v>
      </c>
      <c r="D124" s="12" t="s">
        <v>351</v>
      </c>
      <c r="E124" s="14" t="s">
        <v>320</v>
      </c>
      <c r="F124" s="15">
        <v>6</v>
      </c>
      <c r="G124" s="16">
        <v>22.16</v>
      </c>
      <c r="H124" s="16">
        <v>27.38</v>
      </c>
      <c r="I124" s="16">
        <f t="shared" si="2"/>
        <v>164.28</v>
      </c>
    </row>
    <row r="125" spans="1:9" x14ac:dyDescent="0.2">
      <c r="A125" s="12" t="s">
        <v>352</v>
      </c>
      <c r="B125" s="13" t="s">
        <v>353</v>
      </c>
      <c r="C125" s="12" t="s">
        <v>41</v>
      </c>
      <c r="D125" s="12" t="s">
        <v>354</v>
      </c>
      <c r="E125" s="14" t="s">
        <v>26</v>
      </c>
      <c r="F125" s="15">
        <v>3</v>
      </c>
      <c r="G125" s="16">
        <v>17.989999999999998</v>
      </c>
      <c r="H125" s="16">
        <v>22.22</v>
      </c>
      <c r="I125" s="16">
        <f t="shared" si="2"/>
        <v>66.66</v>
      </c>
    </row>
    <row r="126" spans="1:9" ht="25.5" x14ac:dyDescent="0.2">
      <c r="A126" s="12" t="s">
        <v>355</v>
      </c>
      <c r="B126" s="13" t="s">
        <v>356</v>
      </c>
      <c r="C126" s="12" t="s">
        <v>90</v>
      </c>
      <c r="D126" s="12" t="s">
        <v>357</v>
      </c>
      <c r="E126" s="14" t="s">
        <v>358</v>
      </c>
      <c r="F126" s="15">
        <v>39</v>
      </c>
      <c r="G126" s="16">
        <v>18.93</v>
      </c>
      <c r="H126" s="16">
        <v>23.39</v>
      </c>
      <c r="I126" s="16">
        <f t="shared" si="2"/>
        <v>912.21</v>
      </c>
    </row>
    <row r="127" spans="1:9" x14ac:dyDescent="0.2">
      <c r="A127" s="12" t="s">
        <v>359</v>
      </c>
      <c r="B127" s="13" t="s">
        <v>360</v>
      </c>
      <c r="C127" s="12" t="s">
        <v>41</v>
      </c>
      <c r="D127" s="12" t="s">
        <v>361</v>
      </c>
      <c r="E127" s="14" t="s">
        <v>26</v>
      </c>
      <c r="F127" s="15">
        <v>5</v>
      </c>
      <c r="G127" s="16">
        <v>20.8</v>
      </c>
      <c r="H127" s="16">
        <v>25.7</v>
      </c>
      <c r="I127" s="16">
        <f t="shared" si="2"/>
        <v>128.5</v>
      </c>
    </row>
    <row r="128" spans="1:9" x14ac:dyDescent="0.2">
      <c r="A128" s="12" t="s">
        <v>362</v>
      </c>
      <c r="B128" s="13" t="s">
        <v>363</v>
      </c>
      <c r="C128" s="12" t="s">
        <v>41</v>
      </c>
      <c r="D128" s="12" t="s">
        <v>364</v>
      </c>
      <c r="E128" s="14" t="s">
        <v>26</v>
      </c>
      <c r="F128" s="15">
        <v>2</v>
      </c>
      <c r="G128" s="16">
        <v>20.47</v>
      </c>
      <c r="H128" s="16">
        <v>25.29</v>
      </c>
      <c r="I128" s="16">
        <f t="shared" si="2"/>
        <v>50.58</v>
      </c>
    </row>
    <row r="129" spans="1:9" ht="25.5" x14ac:dyDescent="0.2">
      <c r="A129" s="12" t="s">
        <v>365</v>
      </c>
      <c r="B129" s="13" t="s">
        <v>344</v>
      </c>
      <c r="C129" s="12" t="s">
        <v>90</v>
      </c>
      <c r="D129" s="12" t="s">
        <v>345</v>
      </c>
      <c r="E129" s="14" t="s">
        <v>320</v>
      </c>
      <c r="F129" s="15">
        <v>51</v>
      </c>
      <c r="G129" s="16">
        <v>7.21</v>
      </c>
      <c r="H129" s="16">
        <v>8.91</v>
      </c>
      <c r="I129" s="16">
        <f t="shared" si="2"/>
        <v>454.41</v>
      </c>
    </row>
    <row r="130" spans="1:9" x14ac:dyDescent="0.2">
      <c r="A130" s="12" t="s">
        <v>366</v>
      </c>
      <c r="B130" s="13" t="s">
        <v>367</v>
      </c>
      <c r="C130" s="12" t="s">
        <v>41</v>
      </c>
      <c r="D130" s="12" t="s">
        <v>368</v>
      </c>
      <c r="E130" s="14" t="s">
        <v>158</v>
      </c>
      <c r="F130" s="15">
        <v>130</v>
      </c>
      <c r="G130" s="16">
        <v>15.91</v>
      </c>
      <c r="H130" s="16">
        <v>19.66</v>
      </c>
      <c r="I130" s="16">
        <f t="shared" si="2"/>
        <v>2555.8000000000002</v>
      </c>
    </row>
    <row r="131" spans="1:9" x14ac:dyDescent="0.2">
      <c r="A131" s="12" t="s">
        <v>369</v>
      </c>
      <c r="B131" s="13" t="s">
        <v>367</v>
      </c>
      <c r="C131" s="12" t="s">
        <v>41</v>
      </c>
      <c r="D131" s="12" t="s">
        <v>368</v>
      </c>
      <c r="E131" s="14" t="s">
        <v>158</v>
      </c>
      <c r="F131" s="15">
        <v>130</v>
      </c>
      <c r="G131" s="16">
        <v>15.91</v>
      </c>
      <c r="H131" s="16">
        <v>19.66</v>
      </c>
      <c r="I131" s="16">
        <f t="shared" si="2"/>
        <v>2555.8000000000002</v>
      </c>
    </row>
    <row r="132" spans="1:9" ht="25.5" x14ac:dyDescent="0.2">
      <c r="A132" s="12" t="s">
        <v>370</v>
      </c>
      <c r="B132" s="13" t="s">
        <v>371</v>
      </c>
      <c r="C132" s="12" t="s">
        <v>41</v>
      </c>
      <c r="D132" s="12" t="s">
        <v>372</v>
      </c>
      <c r="E132" s="14" t="s">
        <v>26</v>
      </c>
      <c r="F132" s="15">
        <v>2</v>
      </c>
      <c r="G132" s="16">
        <v>301.54000000000002</v>
      </c>
      <c r="H132" s="16">
        <v>372.52</v>
      </c>
      <c r="I132" s="16">
        <f t="shared" si="2"/>
        <v>745.04</v>
      </c>
    </row>
    <row r="133" spans="1:9" x14ac:dyDescent="0.2">
      <c r="A133" s="9" t="s">
        <v>373</v>
      </c>
      <c r="B133" s="9"/>
      <c r="C133" s="9"/>
      <c r="D133" s="9" t="s">
        <v>374</v>
      </c>
      <c r="E133" s="9"/>
      <c r="F133" s="17"/>
      <c r="G133" s="9"/>
      <c r="H133" s="9"/>
      <c r="I133" s="11">
        <f>I134+I138+I159+I165+I175+I202+I208+I229</f>
        <v>104793.89970000002</v>
      </c>
    </row>
    <row r="134" spans="1:9" x14ac:dyDescent="0.2">
      <c r="A134" s="9" t="s">
        <v>375</v>
      </c>
      <c r="B134" s="9"/>
      <c r="C134" s="9"/>
      <c r="D134" s="9" t="s">
        <v>376</v>
      </c>
      <c r="E134" s="9"/>
      <c r="F134" s="17"/>
      <c r="G134" s="9"/>
      <c r="H134" s="9"/>
      <c r="I134" s="11">
        <f>SUM(I135:I137)</f>
        <v>1043.0597</v>
      </c>
    </row>
    <row r="135" spans="1:9" x14ac:dyDescent="0.2">
      <c r="A135" s="12" t="s">
        <v>377</v>
      </c>
      <c r="B135" s="13" t="s">
        <v>378</v>
      </c>
      <c r="C135" s="12" t="s">
        <v>41</v>
      </c>
      <c r="D135" s="12" t="s">
        <v>379</v>
      </c>
      <c r="E135" s="14" t="s">
        <v>26</v>
      </c>
      <c r="F135" s="15">
        <v>4</v>
      </c>
      <c r="G135" s="16">
        <v>16.82</v>
      </c>
      <c r="H135" s="16">
        <v>20.78</v>
      </c>
      <c r="I135" s="16">
        <f t="shared" ref="I135:I199" si="3">F135*H135</f>
        <v>83.12</v>
      </c>
    </row>
    <row r="136" spans="1:9" ht="25.5" x14ac:dyDescent="0.2">
      <c r="A136" s="12" t="s">
        <v>380</v>
      </c>
      <c r="B136" s="13" t="s">
        <v>381</v>
      </c>
      <c r="C136" s="12" t="s">
        <v>41</v>
      </c>
      <c r="D136" s="12" t="s">
        <v>382</v>
      </c>
      <c r="E136" s="14" t="s">
        <v>26</v>
      </c>
      <c r="F136" s="15">
        <v>0.23</v>
      </c>
      <c r="G136" s="16">
        <v>1362.63</v>
      </c>
      <c r="H136" s="16">
        <v>1683.39</v>
      </c>
      <c r="I136" s="16">
        <f t="shared" si="3"/>
        <v>387.17970000000003</v>
      </c>
    </row>
    <row r="137" spans="1:9" x14ac:dyDescent="0.2">
      <c r="A137" s="12" t="s">
        <v>383</v>
      </c>
      <c r="B137" s="13" t="s">
        <v>384</v>
      </c>
      <c r="C137" s="12" t="s">
        <v>41</v>
      </c>
      <c r="D137" s="12" t="s">
        <v>385</v>
      </c>
      <c r="E137" s="14" t="s">
        <v>148</v>
      </c>
      <c r="F137" s="15">
        <v>9</v>
      </c>
      <c r="G137" s="16">
        <v>51.51</v>
      </c>
      <c r="H137" s="16">
        <v>63.64</v>
      </c>
      <c r="I137" s="16">
        <f t="shared" si="3"/>
        <v>572.76</v>
      </c>
    </row>
    <row r="138" spans="1:9" x14ac:dyDescent="0.2">
      <c r="A138" s="9" t="s">
        <v>386</v>
      </c>
      <c r="B138" s="9"/>
      <c r="C138" s="9"/>
      <c r="D138" s="9" t="s">
        <v>387</v>
      </c>
      <c r="E138" s="9"/>
      <c r="F138" s="17"/>
      <c r="G138" s="9"/>
      <c r="H138" s="9"/>
      <c r="I138" s="11">
        <f>SUM(I139:I158)</f>
        <v>6692.2499999999982</v>
      </c>
    </row>
    <row r="139" spans="1:9" ht="25.5" x14ac:dyDescent="0.2">
      <c r="A139" s="12" t="s">
        <v>388</v>
      </c>
      <c r="B139" s="13" t="s">
        <v>389</v>
      </c>
      <c r="C139" s="12" t="s">
        <v>41</v>
      </c>
      <c r="D139" s="12" t="s">
        <v>390</v>
      </c>
      <c r="E139" s="14" t="s">
        <v>26</v>
      </c>
      <c r="F139" s="15">
        <v>1</v>
      </c>
      <c r="G139" s="16">
        <v>376.35</v>
      </c>
      <c r="H139" s="16">
        <v>464.94</v>
      </c>
      <c r="I139" s="16">
        <f t="shared" si="3"/>
        <v>464.94</v>
      </c>
    </row>
    <row r="140" spans="1:9" x14ac:dyDescent="0.2">
      <c r="A140" s="12" t="s">
        <v>391</v>
      </c>
      <c r="B140" s="13" t="s">
        <v>392</v>
      </c>
      <c r="C140" s="12" t="s">
        <v>41</v>
      </c>
      <c r="D140" s="12" t="s">
        <v>393</v>
      </c>
      <c r="E140" s="14" t="s">
        <v>26</v>
      </c>
      <c r="F140" s="15">
        <v>13</v>
      </c>
      <c r="G140" s="16">
        <v>28.17</v>
      </c>
      <c r="H140" s="16">
        <v>34.799999999999997</v>
      </c>
      <c r="I140" s="16">
        <f t="shared" si="3"/>
        <v>452.4</v>
      </c>
    </row>
    <row r="141" spans="1:9" ht="25.5" x14ac:dyDescent="0.2">
      <c r="A141" s="12" t="s">
        <v>394</v>
      </c>
      <c r="B141" s="13" t="s">
        <v>395</v>
      </c>
      <c r="C141" s="12" t="s">
        <v>90</v>
      </c>
      <c r="D141" s="12" t="s">
        <v>396</v>
      </c>
      <c r="E141" s="14" t="s">
        <v>320</v>
      </c>
      <c r="F141" s="15">
        <v>5</v>
      </c>
      <c r="G141" s="16">
        <v>10.67</v>
      </c>
      <c r="H141" s="16">
        <v>13.18</v>
      </c>
      <c r="I141" s="16">
        <f t="shared" si="3"/>
        <v>65.900000000000006</v>
      </c>
    </row>
    <row r="142" spans="1:9" ht="25.5" x14ac:dyDescent="0.2">
      <c r="A142" s="12" t="s">
        <v>397</v>
      </c>
      <c r="B142" s="13" t="s">
        <v>398</v>
      </c>
      <c r="C142" s="12" t="s">
        <v>90</v>
      </c>
      <c r="D142" s="12" t="s">
        <v>399</v>
      </c>
      <c r="E142" s="14" t="s">
        <v>320</v>
      </c>
      <c r="F142" s="15">
        <v>1</v>
      </c>
      <c r="G142" s="16">
        <v>10.67</v>
      </c>
      <c r="H142" s="16">
        <v>13.18</v>
      </c>
      <c r="I142" s="16">
        <f t="shared" si="3"/>
        <v>13.18</v>
      </c>
    </row>
    <row r="143" spans="1:9" x14ac:dyDescent="0.2">
      <c r="A143" s="12" t="s">
        <v>400</v>
      </c>
      <c r="B143" s="13" t="s">
        <v>401</v>
      </c>
      <c r="C143" s="12" t="s">
        <v>41</v>
      </c>
      <c r="D143" s="12" t="s">
        <v>402</v>
      </c>
      <c r="E143" s="14" t="s">
        <v>26</v>
      </c>
      <c r="F143" s="15">
        <v>13</v>
      </c>
      <c r="G143" s="16">
        <v>38.86</v>
      </c>
      <c r="H143" s="16">
        <v>48.01</v>
      </c>
      <c r="I143" s="16">
        <f t="shared" si="3"/>
        <v>624.13</v>
      </c>
    </row>
    <row r="144" spans="1:9" x14ac:dyDescent="0.2">
      <c r="A144" s="12" t="s">
        <v>403</v>
      </c>
      <c r="B144" s="13" t="s">
        <v>404</v>
      </c>
      <c r="C144" s="12" t="s">
        <v>90</v>
      </c>
      <c r="D144" s="12" t="s">
        <v>405</v>
      </c>
      <c r="E144" s="14" t="s">
        <v>320</v>
      </c>
      <c r="F144" s="15">
        <v>2</v>
      </c>
      <c r="G144" s="16">
        <v>50.41</v>
      </c>
      <c r="H144" s="16">
        <v>62.28</v>
      </c>
      <c r="I144" s="16">
        <f t="shared" si="3"/>
        <v>124.56</v>
      </c>
    </row>
    <row r="145" spans="1:9" ht="25.5" x14ac:dyDescent="0.2">
      <c r="A145" s="12" t="s">
        <v>406</v>
      </c>
      <c r="B145" s="13" t="s">
        <v>407</v>
      </c>
      <c r="C145" s="12" t="s">
        <v>41</v>
      </c>
      <c r="D145" s="12" t="s">
        <v>408</v>
      </c>
      <c r="E145" s="14" t="s">
        <v>26</v>
      </c>
      <c r="F145" s="15">
        <v>1</v>
      </c>
      <c r="G145" s="16">
        <v>48.28</v>
      </c>
      <c r="H145" s="16">
        <v>59.65</v>
      </c>
      <c r="I145" s="16">
        <f t="shared" si="3"/>
        <v>59.65</v>
      </c>
    </row>
    <row r="146" spans="1:9" ht="25.5" x14ac:dyDescent="0.2">
      <c r="A146" s="12" t="s">
        <v>409</v>
      </c>
      <c r="B146" s="13" t="s">
        <v>410</v>
      </c>
      <c r="C146" s="12" t="s">
        <v>41</v>
      </c>
      <c r="D146" s="12" t="s">
        <v>411</v>
      </c>
      <c r="E146" s="14" t="s">
        <v>26</v>
      </c>
      <c r="F146" s="15">
        <v>4</v>
      </c>
      <c r="G146" s="16">
        <v>48.7</v>
      </c>
      <c r="H146" s="16">
        <v>60.16</v>
      </c>
      <c r="I146" s="16">
        <f t="shared" si="3"/>
        <v>240.64</v>
      </c>
    </row>
    <row r="147" spans="1:9" x14ac:dyDescent="0.2">
      <c r="A147" s="12" t="s">
        <v>412</v>
      </c>
      <c r="B147" s="13" t="s">
        <v>413</v>
      </c>
      <c r="C147" s="12" t="s">
        <v>90</v>
      </c>
      <c r="D147" s="12" t="s">
        <v>414</v>
      </c>
      <c r="E147" s="14" t="s">
        <v>320</v>
      </c>
      <c r="F147" s="15">
        <v>1</v>
      </c>
      <c r="G147" s="16">
        <v>55.02</v>
      </c>
      <c r="H147" s="16">
        <v>67.97</v>
      </c>
      <c r="I147" s="16">
        <f t="shared" si="3"/>
        <v>67.97</v>
      </c>
    </row>
    <row r="148" spans="1:9" x14ac:dyDescent="0.2">
      <c r="A148" s="12" t="s">
        <v>415</v>
      </c>
      <c r="B148" s="13" t="s">
        <v>416</v>
      </c>
      <c r="C148" s="12" t="s">
        <v>41</v>
      </c>
      <c r="D148" s="12" t="s">
        <v>417</v>
      </c>
      <c r="E148" s="14" t="s">
        <v>26</v>
      </c>
      <c r="F148" s="15">
        <v>4</v>
      </c>
      <c r="G148" s="16">
        <v>289.75</v>
      </c>
      <c r="H148" s="16">
        <v>357.96</v>
      </c>
      <c r="I148" s="16">
        <v>1431.84</v>
      </c>
    </row>
    <row r="149" spans="1:9" x14ac:dyDescent="0.2">
      <c r="A149" s="12" t="s">
        <v>418</v>
      </c>
      <c r="B149" s="13" t="s">
        <v>419</v>
      </c>
      <c r="C149" s="12" t="s">
        <v>41</v>
      </c>
      <c r="D149" s="12" t="s">
        <v>420</v>
      </c>
      <c r="E149" s="14" t="s">
        <v>26</v>
      </c>
      <c r="F149" s="15">
        <v>4</v>
      </c>
      <c r="G149" s="16">
        <v>49.96</v>
      </c>
      <c r="H149" s="16">
        <v>61.72</v>
      </c>
      <c r="I149" s="16">
        <v>246.88</v>
      </c>
    </row>
    <row r="150" spans="1:9" x14ac:dyDescent="0.2">
      <c r="A150" s="12" t="s">
        <v>421</v>
      </c>
      <c r="B150" s="13" t="s">
        <v>422</v>
      </c>
      <c r="C150" s="12" t="s">
        <v>41</v>
      </c>
      <c r="D150" s="12" t="s">
        <v>423</v>
      </c>
      <c r="E150" s="14" t="s">
        <v>26</v>
      </c>
      <c r="F150" s="15">
        <v>6</v>
      </c>
      <c r="G150" s="16">
        <v>18.739999999999998</v>
      </c>
      <c r="H150" s="16">
        <v>23.15</v>
      </c>
      <c r="I150" s="16">
        <f t="shared" si="3"/>
        <v>138.89999999999998</v>
      </c>
    </row>
    <row r="151" spans="1:9" ht="25.5" x14ac:dyDescent="0.2">
      <c r="A151" s="12" t="s">
        <v>424</v>
      </c>
      <c r="B151" s="13" t="s">
        <v>425</v>
      </c>
      <c r="C151" s="12" t="s">
        <v>41</v>
      </c>
      <c r="D151" s="12" t="s">
        <v>426</v>
      </c>
      <c r="E151" s="14" t="s">
        <v>26</v>
      </c>
      <c r="F151" s="15">
        <v>6</v>
      </c>
      <c r="G151" s="16">
        <v>283.18</v>
      </c>
      <c r="H151" s="16">
        <v>349.84</v>
      </c>
      <c r="I151" s="16">
        <f t="shared" si="3"/>
        <v>2099.04</v>
      </c>
    </row>
    <row r="152" spans="1:9" x14ac:dyDescent="0.2">
      <c r="A152" s="12" t="s">
        <v>427</v>
      </c>
      <c r="B152" s="13" t="s">
        <v>428</v>
      </c>
      <c r="C152" s="12" t="s">
        <v>41</v>
      </c>
      <c r="D152" s="12" t="s">
        <v>429</v>
      </c>
      <c r="E152" s="14" t="s">
        <v>26</v>
      </c>
      <c r="F152" s="15">
        <v>70</v>
      </c>
      <c r="G152" s="16">
        <v>0.22</v>
      </c>
      <c r="H152" s="16">
        <v>0.27</v>
      </c>
      <c r="I152" s="16">
        <f t="shared" si="3"/>
        <v>18.900000000000002</v>
      </c>
    </row>
    <row r="153" spans="1:9" x14ac:dyDescent="0.2">
      <c r="A153" s="12" t="s">
        <v>430</v>
      </c>
      <c r="B153" s="13" t="s">
        <v>431</v>
      </c>
      <c r="C153" s="12" t="s">
        <v>41</v>
      </c>
      <c r="D153" s="12" t="s">
        <v>432</v>
      </c>
      <c r="E153" s="14" t="s">
        <v>26</v>
      </c>
      <c r="F153" s="15">
        <v>50</v>
      </c>
      <c r="G153" s="16">
        <v>0.48</v>
      </c>
      <c r="H153" s="16">
        <v>0.59</v>
      </c>
      <c r="I153" s="16">
        <f t="shared" si="3"/>
        <v>29.5</v>
      </c>
    </row>
    <row r="154" spans="1:9" x14ac:dyDescent="0.2">
      <c r="A154" s="12" t="s">
        <v>433</v>
      </c>
      <c r="B154" s="13" t="s">
        <v>434</v>
      </c>
      <c r="C154" s="12" t="s">
        <v>41</v>
      </c>
      <c r="D154" s="12" t="s">
        <v>435</v>
      </c>
      <c r="E154" s="14" t="s">
        <v>26</v>
      </c>
      <c r="F154" s="15">
        <v>26</v>
      </c>
      <c r="G154" s="16">
        <v>1.46</v>
      </c>
      <c r="H154" s="16">
        <v>1.8</v>
      </c>
      <c r="I154" s="16">
        <f t="shared" si="3"/>
        <v>46.800000000000004</v>
      </c>
    </row>
    <row r="155" spans="1:9" x14ac:dyDescent="0.2">
      <c r="A155" s="12" t="s">
        <v>436</v>
      </c>
      <c r="B155" s="13" t="s">
        <v>437</v>
      </c>
      <c r="C155" s="12" t="s">
        <v>41</v>
      </c>
      <c r="D155" s="12" t="s">
        <v>438</v>
      </c>
      <c r="E155" s="14" t="s">
        <v>26</v>
      </c>
      <c r="F155" s="15">
        <v>18</v>
      </c>
      <c r="G155" s="16">
        <v>2.2999999999999998</v>
      </c>
      <c r="H155" s="16">
        <v>2.84</v>
      </c>
      <c r="I155" s="16">
        <f t="shared" si="3"/>
        <v>51.12</v>
      </c>
    </row>
    <row r="156" spans="1:9" x14ac:dyDescent="0.2">
      <c r="A156" s="12" t="s">
        <v>439</v>
      </c>
      <c r="B156" s="13" t="s">
        <v>440</v>
      </c>
      <c r="C156" s="12" t="s">
        <v>41</v>
      </c>
      <c r="D156" s="12" t="s">
        <v>441</v>
      </c>
      <c r="E156" s="14" t="s">
        <v>26</v>
      </c>
      <c r="F156" s="15">
        <v>12</v>
      </c>
      <c r="G156" s="16">
        <v>7.23</v>
      </c>
      <c r="H156" s="16">
        <v>8.93</v>
      </c>
      <c r="I156" s="16">
        <f t="shared" si="3"/>
        <v>107.16</v>
      </c>
    </row>
    <row r="157" spans="1:9" x14ac:dyDescent="0.2">
      <c r="A157" s="12" t="s">
        <v>442</v>
      </c>
      <c r="B157" s="13" t="s">
        <v>443</v>
      </c>
      <c r="C157" s="12" t="s">
        <v>41</v>
      </c>
      <c r="D157" s="12" t="s">
        <v>444</v>
      </c>
      <c r="E157" s="14" t="s">
        <v>26</v>
      </c>
      <c r="F157" s="15">
        <v>6</v>
      </c>
      <c r="G157" s="16">
        <v>5.5</v>
      </c>
      <c r="H157" s="16">
        <v>6.79</v>
      </c>
      <c r="I157" s="16">
        <f t="shared" si="3"/>
        <v>40.74</v>
      </c>
    </row>
    <row r="158" spans="1:9" x14ac:dyDescent="0.2">
      <c r="A158" s="12" t="s">
        <v>445</v>
      </c>
      <c r="B158" s="13" t="s">
        <v>446</v>
      </c>
      <c r="C158" s="12" t="s">
        <v>41</v>
      </c>
      <c r="D158" s="12" t="s">
        <v>447</v>
      </c>
      <c r="E158" s="14" t="s">
        <v>26</v>
      </c>
      <c r="F158" s="15">
        <v>10</v>
      </c>
      <c r="G158" s="16">
        <v>29.79</v>
      </c>
      <c r="H158" s="16">
        <v>36.799999999999997</v>
      </c>
      <c r="I158" s="16">
        <f t="shared" si="3"/>
        <v>368</v>
      </c>
    </row>
    <row r="159" spans="1:9" x14ac:dyDescent="0.2">
      <c r="A159" s="9" t="s">
        <v>448</v>
      </c>
      <c r="B159" s="9"/>
      <c r="C159" s="9"/>
      <c r="D159" s="9" t="s">
        <v>449</v>
      </c>
      <c r="E159" s="9"/>
      <c r="F159" s="17"/>
      <c r="G159" s="9"/>
      <c r="H159" s="9"/>
      <c r="I159" s="11">
        <f>SUM(I160:I164)</f>
        <v>52816.850000000006</v>
      </c>
    </row>
    <row r="160" spans="1:9" x14ac:dyDescent="0.2">
      <c r="A160" s="12" t="s">
        <v>450</v>
      </c>
      <c r="B160" s="13" t="s">
        <v>451</v>
      </c>
      <c r="C160" s="12" t="s">
        <v>41</v>
      </c>
      <c r="D160" s="12" t="s">
        <v>452</v>
      </c>
      <c r="E160" s="14" t="s">
        <v>158</v>
      </c>
      <c r="F160" s="15">
        <v>175</v>
      </c>
      <c r="G160" s="16">
        <v>161.61000000000001</v>
      </c>
      <c r="H160" s="16">
        <v>199.65</v>
      </c>
      <c r="I160" s="16">
        <f t="shared" si="3"/>
        <v>34938.75</v>
      </c>
    </row>
    <row r="161" spans="1:9" x14ac:dyDescent="0.2">
      <c r="A161" s="12" t="s">
        <v>453</v>
      </c>
      <c r="B161" s="13" t="s">
        <v>454</v>
      </c>
      <c r="C161" s="12" t="s">
        <v>41</v>
      </c>
      <c r="D161" s="12" t="s">
        <v>455</v>
      </c>
      <c r="E161" s="14" t="s">
        <v>158</v>
      </c>
      <c r="F161" s="15">
        <v>65</v>
      </c>
      <c r="G161" s="16">
        <v>81.36</v>
      </c>
      <c r="H161" s="16">
        <v>100.51</v>
      </c>
      <c r="I161" s="16">
        <f t="shared" si="3"/>
        <v>6533.1500000000005</v>
      </c>
    </row>
    <row r="162" spans="1:9" x14ac:dyDescent="0.2">
      <c r="A162" s="12" t="s">
        <v>456</v>
      </c>
      <c r="B162" s="13" t="s">
        <v>457</v>
      </c>
      <c r="C162" s="12" t="s">
        <v>41</v>
      </c>
      <c r="D162" s="12" t="s">
        <v>458</v>
      </c>
      <c r="E162" s="14" t="s">
        <v>158</v>
      </c>
      <c r="F162" s="15">
        <v>130</v>
      </c>
      <c r="G162" s="16">
        <v>24.21</v>
      </c>
      <c r="H162" s="16">
        <v>29.91</v>
      </c>
      <c r="I162" s="16">
        <f t="shared" si="3"/>
        <v>3888.3</v>
      </c>
    </row>
    <row r="163" spans="1:9" x14ac:dyDescent="0.2">
      <c r="A163" s="12" t="s">
        <v>459</v>
      </c>
      <c r="B163" s="13" t="s">
        <v>460</v>
      </c>
      <c r="C163" s="12" t="s">
        <v>41</v>
      </c>
      <c r="D163" s="12" t="s">
        <v>461</v>
      </c>
      <c r="E163" s="14" t="s">
        <v>158</v>
      </c>
      <c r="F163" s="15">
        <v>435</v>
      </c>
      <c r="G163" s="16">
        <v>8.0500000000000007</v>
      </c>
      <c r="H163" s="16">
        <v>9.94</v>
      </c>
      <c r="I163" s="16">
        <f t="shared" si="3"/>
        <v>4323.8999999999996</v>
      </c>
    </row>
    <row r="164" spans="1:9" x14ac:dyDescent="0.2">
      <c r="A164" s="12" t="s">
        <v>462</v>
      </c>
      <c r="B164" s="13" t="s">
        <v>463</v>
      </c>
      <c r="C164" s="12" t="s">
        <v>41</v>
      </c>
      <c r="D164" s="12" t="s">
        <v>464</v>
      </c>
      <c r="E164" s="14" t="s">
        <v>158</v>
      </c>
      <c r="F164" s="15">
        <v>25</v>
      </c>
      <c r="G164" s="16">
        <v>101.43</v>
      </c>
      <c r="H164" s="16">
        <v>125.31</v>
      </c>
      <c r="I164" s="16">
        <f t="shared" si="3"/>
        <v>3132.75</v>
      </c>
    </row>
    <row r="165" spans="1:9" x14ac:dyDescent="0.2">
      <c r="A165" s="9" t="s">
        <v>465</v>
      </c>
      <c r="B165" s="9"/>
      <c r="C165" s="9"/>
      <c r="D165" s="9" t="s">
        <v>466</v>
      </c>
      <c r="E165" s="9"/>
      <c r="F165" s="17"/>
      <c r="G165" s="9"/>
      <c r="H165" s="9"/>
      <c r="I165" s="11">
        <f>SUM(I166:I174)</f>
        <v>5363.18</v>
      </c>
    </row>
    <row r="166" spans="1:9" x14ac:dyDescent="0.2">
      <c r="A166" s="12" t="s">
        <v>467</v>
      </c>
      <c r="B166" s="13" t="s">
        <v>468</v>
      </c>
      <c r="C166" s="12" t="s">
        <v>41</v>
      </c>
      <c r="D166" s="12" t="s">
        <v>469</v>
      </c>
      <c r="E166" s="14" t="s">
        <v>158</v>
      </c>
      <c r="F166" s="15">
        <v>124</v>
      </c>
      <c r="G166" s="16">
        <v>8.7799999999999994</v>
      </c>
      <c r="H166" s="16">
        <v>10.85</v>
      </c>
      <c r="I166" s="16">
        <f t="shared" si="3"/>
        <v>1345.3999999999999</v>
      </c>
    </row>
    <row r="167" spans="1:9" x14ac:dyDescent="0.2">
      <c r="A167" s="12" t="s">
        <v>470</v>
      </c>
      <c r="B167" s="13" t="s">
        <v>471</v>
      </c>
      <c r="C167" s="12" t="s">
        <v>41</v>
      </c>
      <c r="D167" s="12" t="s">
        <v>472</v>
      </c>
      <c r="E167" s="14" t="s">
        <v>26</v>
      </c>
      <c r="F167" s="15">
        <v>20</v>
      </c>
      <c r="G167" s="16">
        <v>1.69</v>
      </c>
      <c r="H167" s="16">
        <v>2.09</v>
      </c>
      <c r="I167" s="16">
        <f t="shared" si="3"/>
        <v>41.8</v>
      </c>
    </row>
    <row r="168" spans="1:9" x14ac:dyDescent="0.2">
      <c r="A168" s="12" t="s">
        <v>473</v>
      </c>
      <c r="B168" s="13" t="s">
        <v>474</v>
      </c>
      <c r="C168" s="12" t="s">
        <v>41</v>
      </c>
      <c r="D168" s="12" t="s">
        <v>475</v>
      </c>
      <c r="E168" s="14" t="s">
        <v>26</v>
      </c>
      <c r="F168" s="15">
        <v>4</v>
      </c>
      <c r="G168" s="16">
        <v>4.71</v>
      </c>
      <c r="H168" s="16">
        <v>5.82</v>
      </c>
      <c r="I168" s="16">
        <f t="shared" si="3"/>
        <v>23.28</v>
      </c>
    </row>
    <row r="169" spans="1:9" x14ac:dyDescent="0.2">
      <c r="A169" s="12" t="s">
        <v>476</v>
      </c>
      <c r="B169" s="13" t="s">
        <v>477</v>
      </c>
      <c r="C169" s="12" t="s">
        <v>41</v>
      </c>
      <c r="D169" s="12" t="s">
        <v>478</v>
      </c>
      <c r="E169" s="14" t="s">
        <v>26</v>
      </c>
      <c r="F169" s="15">
        <v>350</v>
      </c>
      <c r="G169" s="16">
        <v>2.4500000000000002</v>
      </c>
      <c r="H169" s="16">
        <v>3.03</v>
      </c>
      <c r="I169" s="16">
        <f t="shared" si="3"/>
        <v>1060.5</v>
      </c>
    </row>
    <row r="170" spans="1:9" x14ac:dyDescent="0.2">
      <c r="A170" s="12" t="s">
        <v>479</v>
      </c>
      <c r="B170" s="13" t="s">
        <v>480</v>
      </c>
      <c r="C170" s="12" t="s">
        <v>41</v>
      </c>
      <c r="D170" s="12" t="s">
        <v>481</v>
      </c>
      <c r="E170" s="14" t="s">
        <v>26</v>
      </c>
      <c r="F170" s="15">
        <v>20</v>
      </c>
      <c r="G170" s="16">
        <v>1.1100000000000001</v>
      </c>
      <c r="H170" s="16">
        <v>1.37</v>
      </c>
      <c r="I170" s="16">
        <f t="shared" si="3"/>
        <v>27.400000000000002</v>
      </c>
    </row>
    <row r="171" spans="1:9" ht="25.5" x14ac:dyDescent="0.2">
      <c r="A171" s="12" t="s">
        <v>482</v>
      </c>
      <c r="B171" s="13" t="s">
        <v>483</v>
      </c>
      <c r="C171" s="12" t="s">
        <v>90</v>
      </c>
      <c r="D171" s="12" t="s">
        <v>484</v>
      </c>
      <c r="E171" s="14" t="s">
        <v>358</v>
      </c>
      <c r="F171" s="15">
        <v>80</v>
      </c>
      <c r="G171" s="16">
        <v>4.5599999999999996</v>
      </c>
      <c r="H171" s="16">
        <v>5.63</v>
      </c>
      <c r="I171" s="16">
        <f t="shared" si="3"/>
        <v>450.4</v>
      </c>
    </row>
    <row r="172" spans="1:9" ht="25.5" x14ac:dyDescent="0.2">
      <c r="A172" s="12" t="s">
        <v>485</v>
      </c>
      <c r="B172" s="13" t="s">
        <v>486</v>
      </c>
      <c r="C172" s="12" t="s">
        <v>90</v>
      </c>
      <c r="D172" s="12" t="s">
        <v>487</v>
      </c>
      <c r="E172" s="14" t="s">
        <v>358</v>
      </c>
      <c r="F172" s="15">
        <v>160</v>
      </c>
      <c r="G172" s="16">
        <v>6.61</v>
      </c>
      <c r="H172" s="16">
        <v>8.17</v>
      </c>
      <c r="I172" s="16">
        <f t="shared" si="3"/>
        <v>1307.2</v>
      </c>
    </row>
    <row r="173" spans="1:9" x14ac:dyDescent="0.2">
      <c r="A173" s="12" t="s">
        <v>488</v>
      </c>
      <c r="B173" s="13" t="s">
        <v>489</v>
      </c>
      <c r="C173" s="12" t="s">
        <v>90</v>
      </c>
      <c r="D173" s="12" t="s">
        <v>490</v>
      </c>
      <c r="E173" s="14" t="s">
        <v>358</v>
      </c>
      <c r="F173" s="15">
        <v>8</v>
      </c>
      <c r="G173" s="16">
        <v>10.08</v>
      </c>
      <c r="H173" s="16">
        <v>12.45</v>
      </c>
      <c r="I173" s="16">
        <f t="shared" si="3"/>
        <v>99.6</v>
      </c>
    </row>
    <row r="174" spans="1:9" x14ac:dyDescent="0.2">
      <c r="A174" s="12" t="s">
        <v>491</v>
      </c>
      <c r="B174" s="13" t="s">
        <v>492</v>
      </c>
      <c r="C174" s="12" t="s">
        <v>90</v>
      </c>
      <c r="D174" s="12" t="s">
        <v>493</v>
      </c>
      <c r="E174" s="14" t="s">
        <v>358</v>
      </c>
      <c r="F174" s="15">
        <v>40</v>
      </c>
      <c r="G174" s="16">
        <v>20.39</v>
      </c>
      <c r="H174" s="16">
        <v>25.19</v>
      </c>
      <c r="I174" s="16">
        <f t="shared" si="3"/>
        <v>1007.6</v>
      </c>
    </row>
    <row r="175" spans="1:9" x14ac:dyDescent="0.2">
      <c r="A175" s="9" t="s">
        <v>494</v>
      </c>
      <c r="B175" s="9"/>
      <c r="C175" s="9"/>
      <c r="D175" s="9" t="s">
        <v>495</v>
      </c>
      <c r="E175" s="9"/>
      <c r="F175" s="17"/>
      <c r="G175" s="9"/>
      <c r="H175" s="9"/>
      <c r="I175" s="11">
        <f>SUM(I176:I201)</f>
        <v>13063.14</v>
      </c>
    </row>
    <row r="176" spans="1:9" x14ac:dyDescent="0.2">
      <c r="A176" s="12" t="s">
        <v>496</v>
      </c>
      <c r="B176" s="13" t="s">
        <v>497</v>
      </c>
      <c r="C176" s="12" t="s">
        <v>41</v>
      </c>
      <c r="D176" s="12" t="s">
        <v>498</v>
      </c>
      <c r="E176" s="14" t="s">
        <v>26</v>
      </c>
      <c r="F176" s="15">
        <v>32</v>
      </c>
      <c r="G176" s="16">
        <v>10.57</v>
      </c>
      <c r="H176" s="16">
        <v>13.06</v>
      </c>
      <c r="I176" s="16">
        <f t="shared" si="3"/>
        <v>417.92</v>
      </c>
    </row>
    <row r="177" spans="1:9" x14ac:dyDescent="0.2">
      <c r="A177" s="12" t="s">
        <v>499</v>
      </c>
      <c r="B177" s="13" t="s">
        <v>500</v>
      </c>
      <c r="C177" s="12" t="s">
        <v>41</v>
      </c>
      <c r="D177" s="12" t="s">
        <v>501</v>
      </c>
      <c r="E177" s="14" t="s">
        <v>26</v>
      </c>
      <c r="F177" s="15">
        <v>21</v>
      </c>
      <c r="G177" s="16">
        <v>9.1999999999999993</v>
      </c>
      <c r="H177" s="16">
        <v>11.37</v>
      </c>
      <c r="I177" s="16">
        <f t="shared" si="3"/>
        <v>238.76999999999998</v>
      </c>
    </row>
    <row r="178" spans="1:9" x14ac:dyDescent="0.2">
      <c r="A178" s="12" t="s">
        <v>502</v>
      </c>
      <c r="B178" s="13" t="s">
        <v>503</v>
      </c>
      <c r="C178" s="12" t="s">
        <v>41</v>
      </c>
      <c r="D178" s="12" t="s">
        <v>504</v>
      </c>
      <c r="E178" s="14" t="s">
        <v>26</v>
      </c>
      <c r="F178" s="15">
        <v>23</v>
      </c>
      <c r="G178" s="16">
        <v>7.61</v>
      </c>
      <c r="H178" s="16">
        <v>9.4</v>
      </c>
      <c r="I178" s="16">
        <f t="shared" si="3"/>
        <v>216.20000000000002</v>
      </c>
    </row>
    <row r="179" spans="1:9" ht="25.5" x14ac:dyDescent="0.2">
      <c r="A179" s="12" t="s">
        <v>505</v>
      </c>
      <c r="B179" s="13" t="s">
        <v>506</v>
      </c>
      <c r="C179" s="12" t="s">
        <v>41</v>
      </c>
      <c r="D179" s="12" t="s">
        <v>507</v>
      </c>
      <c r="E179" s="14" t="s">
        <v>26</v>
      </c>
      <c r="F179" s="15">
        <v>7</v>
      </c>
      <c r="G179" s="16">
        <v>16.68</v>
      </c>
      <c r="H179" s="16">
        <v>20.61</v>
      </c>
      <c r="I179" s="16">
        <f t="shared" si="3"/>
        <v>144.26999999999998</v>
      </c>
    </row>
    <row r="180" spans="1:9" x14ac:dyDescent="0.2">
      <c r="A180" s="12" t="s">
        <v>508</v>
      </c>
      <c r="B180" s="13" t="s">
        <v>509</v>
      </c>
      <c r="C180" s="12" t="s">
        <v>41</v>
      </c>
      <c r="D180" s="12" t="s">
        <v>510</v>
      </c>
      <c r="E180" s="14" t="s">
        <v>26</v>
      </c>
      <c r="F180" s="15">
        <v>1</v>
      </c>
      <c r="G180" s="16">
        <v>37.31</v>
      </c>
      <c r="H180" s="16">
        <v>46.09</v>
      </c>
      <c r="I180" s="16">
        <f t="shared" si="3"/>
        <v>46.09</v>
      </c>
    </row>
    <row r="181" spans="1:9" ht="25.5" x14ac:dyDescent="0.2">
      <c r="A181" s="12" t="s">
        <v>511</v>
      </c>
      <c r="B181" s="13" t="s">
        <v>512</v>
      </c>
      <c r="C181" s="12" t="s">
        <v>41</v>
      </c>
      <c r="D181" s="12" t="s">
        <v>513</v>
      </c>
      <c r="E181" s="14" t="s">
        <v>26</v>
      </c>
      <c r="F181" s="15">
        <v>2</v>
      </c>
      <c r="G181" s="16">
        <v>37.31</v>
      </c>
      <c r="H181" s="16">
        <v>46.09</v>
      </c>
      <c r="I181" s="16">
        <f t="shared" si="3"/>
        <v>92.18</v>
      </c>
    </row>
    <row r="182" spans="1:9" ht="25.5" x14ac:dyDescent="0.2">
      <c r="A182" s="12" t="s">
        <v>514</v>
      </c>
      <c r="B182" s="13" t="s">
        <v>515</v>
      </c>
      <c r="C182" s="12" t="s">
        <v>41</v>
      </c>
      <c r="D182" s="12" t="s">
        <v>516</v>
      </c>
      <c r="E182" s="14" t="s">
        <v>158</v>
      </c>
      <c r="F182" s="15">
        <v>18</v>
      </c>
      <c r="G182" s="16">
        <v>30.13</v>
      </c>
      <c r="H182" s="16">
        <v>37.22</v>
      </c>
      <c r="I182" s="16">
        <f t="shared" si="3"/>
        <v>669.96</v>
      </c>
    </row>
    <row r="183" spans="1:9" ht="25.5" x14ac:dyDescent="0.2">
      <c r="A183" s="12" t="s">
        <v>517</v>
      </c>
      <c r="B183" s="13" t="s">
        <v>518</v>
      </c>
      <c r="C183" s="12" t="s">
        <v>41</v>
      </c>
      <c r="D183" s="12" t="s">
        <v>519</v>
      </c>
      <c r="E183" s="14" t="s">
        <v>158</v>
      </c>
      <c r="F183" s="15">
        <v>9</v>
      </c>
      <c r="G183" s="16">
        <v>42.8</v>
      </c>
      <c r="H183" s="16">
        <v>52.88</v>
      </c>
      <c r="I183" s="16">
        <f t="shared" si="3"/>
        <v>475.92</v>
      </c>
    </row>
    <row r="184" spans="1:9" ht="25.5" x14ac:dyDescent="0.2">
      <c r="A184" s="12" t="s">
        <v>520</v>
      </c>
      <c r="B184" s="13" t="s">
        <v>521</v>
      </c>
      <c r="C184" s="12" t="s">
        <v>41</v>
      </c>
      <c r="D184" s="12" t="s">
        <v>522</v>
      </c>
      <c r="E184" s="14" t="s">
        <v>26</v>
      </c>
      <c r="F184" s="15">
        <v>5</v>
      </c>
      <c r="G184" s="16">
        <v>31.64</v>
      </c>
      <c r="H184" s="16">
        <v>39.090000000000003</v>
      </c>
      <c r="I184" s="16">
        <f t="shared" si="3"/>
        <v>195.45000000000002</v>
      </c>
    </row>
    <row r="185" spans="1:9" ht="25.5" x14ac:dyDescent="0.2">
      <c r="A185" s="12" t="s">
        <v>523</v>
      </c>
      <c r="B185" s="13" t="s">
        <v>524</v>
      </c>
      <c r="C185" s="12" t="s">
        <v>41</v>
      </c>
      <c r="D185" s="12" t="s">
        <v>525</v>
      </c>
      <c r="E185" s="14" t="s">
        <v>26</v>
      </c>
      <c r="F185" s="15">
        <v>1</v>
      </c>
      <c r="G185" s="16">
        <v>19.8</v>
      </c>
      <c r="H185" s="16">
        <v>24.46</v>
      </c>
      <c r="I185" s="16">
        <f t="shared" si="3"/>
        <v>24.46</v>
      </c>
    </row>
    <row r="186" spans="1:9" x14ac:dyDescent="0.2">
      <c r="A186" s="12" t="s">
        <v>526</v>
      </c>
      <c r="B186" s="13" t="s">
        <v>527</v>
      </c>
      <c r="C186" s="12" t="s">
        <v>41</v>
      </c>
      <c r="D186" s="12" t="s">
        <v>528</v>
      </c>
      <c r="E186" s="14" t="s">
        <v>26</v>
      </c>
      <c r="F186" s="15">
        <v>3</v>
      </c>
      <c r="G186" s="16">
        <v>40.299999999999997</v>
      </c>
      <c r="H186" s="16">
        <v>49.79</v>
      </c>
      <c r="I186" s="16">
        <f t="shared" si="3"/>
        <v>149.37</v>
      </c>
    </row>
    <row r="187" spans="1:9" ht="25.5" x14ac:dyDescent="0.2">
      <c r="A187" s="12" t="s">
        <v>529</v>
      </c>
      <c r="B187" s="13" t="s">
        <v>530</v>
      </c>
      <c r="C187" s="12" t="s">
        <v>41</v>
      </c>
      <c r="D187" s="12" t="s">
        <v>531</v>
      </c>
      <c r="E187" s="14" t="s">
        <v>26</v>
      </c>
      <c r="F187" s="15">
        <v>1</v>
      </c>
      <c r="G187" s="16">
        <v>96.55</v>
      </c>
      <c r="H187" s="16">
        <v>119.28</v>
      </c>
      <c r="I187" s="16">
        <f t="shared" si="3"/>
        <v>119.28</v>
      </c>
    </row>
    <row r="188" spans="1:9" ht="25.5" x14ac:dyDescent="0.2">
      <c r="A188" s="12" t="s">
        <v>532</v>
      </c>
      <c r="B188" s="13" t="s">
        <v>533</v>
      </c>
      <c r="C188" s="12" t="s">
        <v>41</v>
      </c>
      <c r="D188" s="12" t="s">
        <v>534</v>
      </c>
      <c r="E188" s="14" t="s">
        <v>26</v>
      </c>
      <c r="F188" s="15">
        <v>4</v>
      </c>
      <c r="G188" s="16">
        <v>40.22</v>
      </c>
      <c r="H188" s="16">
        <v>49.69</v>
      </c>
      <c r="I188" s="16">
        <f t="shared" si="3"/>
        <v>198.76</v>
      </c>
    </row>
    <row r="189" spans="1:9" x14ac:dyDescent="0.2">
      <c r="A189" s="12" t="s">
        <v>535</v>
      </c>
      <c r="B189" s="13" t="s">
        <v>536</v>
      </c>
      <c r="C189" s="12" t="s">
        <v>41</v>
      </c>
      <c r="D189" s="12" t="s">
        <v>537</v>
      </c>
      <c r="E189" s="14" t="s">
        <v>26</v>
      </c>
      <c r="F189" s="15">
        <v>2</v>
      </c>
      <c r="G189" s="16">
        <v>56.96</v>
      </c>
      <c r="H189" s="16">
        <v>70.37</v>
      </c>
      <c r="I189" s="16">
        <f t="shared" si="3"/>
        <v>140.74</v>
      </c>
    </row>
    <row r="190" spans="1:9" x14ac:dyDescent="0.2">
      <c r="A190" s="12" t="s">
        <v>538</v>
      </c>
      <c r="B190" s="13" t="s">
        <v>539</v>
      </c>
      <c r="C190" s="12" t="s">
        <v>41</v>
      </c>
      <c r="D190" s="12" t="s">
        <v>540</v>
      </c>
      <c r="E190" s="14" t="s">
        <v>26</v>
      </c>
      <c r="F190" s="15">
        <v>3</v>
      </c>
      <c r="G190" s="16">
        <v>81.25</v>
      </c>
      <c r="H190" s="16">
        <v>100.38</v>
      </c>
      <c r="I190" s="16">
        <f t="shared" si="3"/>
        <v>301.14</v>
      </c>
    </row>
    <row r="191" spans="1:9" x14ac:dyDescent="0.2">
      <c r="A191" s="12" t="s">
        <v>541</v>
      </c>
      <c r="B191" s="13" t="s">
        <v>542</v>
      </c>
      <c r="C191" s="12" t="s">
        <v>41</v>
      </c>
      <c r="D191" s="12" t="s">
        <v>543</v>
      </c>
      <c r="E191" s="14" t="s">
        <v>26</v>
      </c>
      <c r="F191" s="15">
        <v>15</v>
      </c>
      <c r="G191" s="16">
        <v>10.99</v>
      </c>
      <c r="H191" s="16">
        <v>13.58</v>
      </c>
      <c r="I191" s="16">
        <f t="shared" si="3"/>
        <v>203.7</v>
      </c>
    </row>
    <row r="192" spans="1:9" ht="25.5" x14ac:dyDescent="0.2">
      <c r="A192" s="12" t="s">
        <v>544</v>
      </c>
      <c r="B192" s="13" t="s">
        <v>545</v>
      </c>
      <c r="C192" s="12" t="s">
        <v>41</v>
      </c>
      <c r="D192" s="12" t="s">
        <v>546</v>
      </c>
      <c r="E192" s="14" t="s">
        <v>26</v>
      </c>
      <c r="F192" s="15">
        <v>9</v>
      </c>
      <c r="G192" s="16">
        <v>11.62</v>
      </c>
      <c r="H192" s="16">
        <v>14.36</v>
      </c>
      <c r="I192" s="16">
        <f t="shared" si="3"/>
        <v>129.24</v>
      </c>
    </row>
    <row r="193" spans="1:9" ht="25.5" x14ac:dyDescent="0.2">
      <c r="A193" s="12" t="s">
        <v>547</v>
      </c>
      <c r="B193" s="13" t="s">
        <v>548</v>
      </c>
      <c r="C193" s="12" t="s">
        <v>41</v>
      </c>
      <c r="D193" s="12" t="s">
        <v>549</v>
      </c>
      <c r="E193" s="14" t="s">
        <v>26</v>
      </c>
      <c r="F193" s="15">
        <v>18</v>
      </c>
      <c r="G193" s="16">
        <v>10.25</v>
      </c>
      <c r="H193" s="16">
        <v>12.66</v>
      </c>
      <c r="I193" s="16">
        <f t="shared" si="3"/>
        <v>227.88</v>
      </c>
    </row>
    <row r="194" spans="1:9" ht="25.5" x14ac:dyDescent="0.2">
      <c r="A194" s="12" t="s">
        <v>550</v>
      </c>
      <c r="B194" s="13" t="s">
        <v>551</v>
      </c>
      <c r="C194" s="12" t="s">
        <v>41</v>
      </c>
      <c r="D194" s="12" t="s">
        <v>552</v>
      </c>
      <c r="E194" s="14" t="s">
        <v>26</v>
      </c>
      <c r="F194" s="15">
        <v>9</v>
      </c>
      <c r="G194" s="16">
        <v>10.91</v>
      </c>
      <c r="H194" s="16">
        <v>13.48</v>
      </c>
      <c r="I194" s="16">
        <f t="shared" si="3"/>
        <v>121.32000000000001</v>
      </c>
    </row>
    <row r="195" spans="1:9" ht="25.5" x14ac:dyDescent="0.2">
      <c r="A195" s="12" t="s">
        <v>553</v>
      </c>
      <c r="B195" s="13" t="s">
        <v>554</v>
      </c>
      <c r="C195" s="12" t="s">
        <v>41</v>
      </c>
      <c r="D195" s="12" t="s">
        <v>555</v>
      </c>
      <c r="E195" s="14" t="s">
        <v>158</v>
      </c>
      <c r="F195" s="15">
        <v>230</v>
      </c>
      <c r="G195" s="16">
        <v>22.45</v>
      </c>
      <c r="H195" s="16">
        <v>27.73</v>
      </c>
      <c r="I195" s="16">
        <f t="shared" si="3"/>
        <v>6377.9000000000005</v>
      </c>
    </row>
    <row r="196" spans="1:9" x14ac:dyDescent="0.2">
      <c r="A196" s="12" t="s">
        <v>556</v>
      </c>
      <c r="B196" s="13" t="s">
        <v>557</v>
      </c>
      <c r="C196" s="12" t="s">
        <v>41</v>
      </c>
      <c r="D196" s="12" t="s">
        <v>558</v>
      </c>
      <c r="E196" s="14" t="s">
        <v>26</v>
      </c>
      <c r="F196" s="15">
        <v>291</v>
      </c>
      <c r="G196" s="16">
        <v>0.89</v>
      </c>
      <c r="H196" s="16">
        <v>1.1000000000000001</v>
      </c>
      <c r="I196" s="16">
        <f t="shared" si="3"/>
        <v>320.10000000000002</v>
      </c>
    </row>
    <row r="197" spans="1:9" x14ac:dyDescent="0.2">
      <c r="A197" s="12" t="s">
        <v>559</v>
      </c>
      <c r="B197" s="13" t="s">
        <v>560</v>
      </c>
      <c r="C197" s="12" t="s">
        <v>41</v>
      </c>
      <c r="D197" s="12" t="s">
        <v>561</v>
      </c>
      <c r="E197" s="14" t="s">
        <v>26</v>
      </c>
      <c r="F197" s="15">
        <v>131</v>
      </c>
      <c r="G197" s="16">
        <v>0.28999999999999998</v>
      </c>
      <c r="H197" s="16">
        <v>0.36</v>
      </c>
      <c r="I197" s="16">
        <f t="shared" si="3"/>
        <v>47.16</v>
      </c>
    </row>
    <row r="198" spans="1:9" x14ac:dyDescent="0.2">
      <c r="A198" s="12" t="s">
        <v>562</v>
      </c>
      <c r="B198" s="13" t="s">
        <v>563</v>
      </c>
      <c r="C198" s="12" t="s">
        <v>41</v>
      </c>
      <c r="D198" s="12" t="s">
        <v>564</v>
      </c>
      <c r="E198" s="14" t="s">
        <v>26</v>
      </c>
      <c r="F198" s="15">
        <v>100</v>
      </c>
      <c r="G198" s="16">
        <v>11.05</v>
      </c>
      <c r="H198" s="16">
        <v>13.65</v>
      </c>
      <c r="I198" s="16">
        <f t="shared" si="3"/>
        <v>1365</v>
      </c>
    </row>
    <row r="199" spans="1:9" x14ac:dyDescent="0.2">
      <c r="A199" s="12" t="s">
        <v>565</v>
      </c>
      <c r="B199" s="13" t="s">
        <v>566</v>
      </c>
      <c r="C199" s="12" t="s">
        <v>41</v>
      </c>
      <c r="D199" s="12" t="s">
        <v>567</v>
      </c>
      <c r="E199" s="14" t="s">
        <v>158</v>
      </c>
      <c r="F199" s="15">
        <v>1</v>
      </c>
      <c r="G199" s="16">
        <v>218.01</v>
      </c>
      <c r="H199" s="16">
        <v>269.33</v>
      </c>
      <c r="I199" s="16">
        <f t="shared" si="3"/>
        <v>269.33</v>
      </c>
    </row>
    <row r="200" spans="1:9" x14ac:dyDescent="0.2">
      <c r="A200" s="12" t="s">
        <v>568</v>
      </c>
      <c r="B200" s="13" t="s">
        <v>569</v>
      </c>
      <c r="C200" s="12" t="s">
        <v>41</v>
      </c>
      <c r="D200" s="12" t="s">
        <v>570</v>
      </c>
      <c r="E200" s="14" t="s">
        <v>26</v>
      </c>
      <c r="F200" s="15">
        <v>200</v>
      </c>
      <c r="G200" s="16">
        <v>1.2</v>
      </c>
      <c r="H200" s="16">
        <v>1.48</v>
      </c>
      <c r="I200" s="16">
        <f t="shared" ref="I200:I234" si="4">F200*H200</f>
        <v>296</v>
      </c>
    </row>
    <row r="201" spans="1:9" x14ac:dyDescent="0.2">
      <c r="A201" s="12" t="s">
        <v>571</v>
      </c>
      <c r="B201" s="13" t="s">
        <v>572</v>
      </c>
      <c r="C201" s="12" t="s">
        <v>41</v>
      </c>
      <c r="D201" s="12" t="s">
        <v>573</v>
      </c>
      <c r="E201" s="14" t="s">
        <v>26</v>
      </c>
      <c r="F201" s="15">
        <v>250</v>
      </c>
      <c r="G201" s="16">
        <v>0.89</v>
      </c>
      <c r="H201" s="16">
        <v>1.1000000000000001</v>
      </c>
      <c r="I201" s="16">
        <f t="shared" si="4"/>
        <v>275</v>
      </c>
    </row>
    <row r="202" spans="1:9" x14ac:dyDescent="0.2">
      <c r="A202" s="9" t="s">
        <v>574</v>
      </c>
      <c r="B202" s="9"/>
      <c r="C202" s="9"/>
      <c r="D202" s="9" t="s">
        <v>575</v>
      </c>
      <c r="E202" s="9"/>
      <c r="F202" s="17"/>
      <c r="G202" s="9"/>
      <c r="H202" s="9"/>
      <c r="I202" s="11">
        <f>SUM(I203:I207)</f>
        <v>4462.4599999999991</v>
      </c>
    </row>
    <row r="203" spans="1:9" x14ac:dyDescent="0.2">
      <c r="A203" s="12" t="s">
        <v>576</v>
      </c>
      <c r="B203" s="13" t="s">
        <v>577</v>
      </c>
      <c r="C203" s="12" t="s">
        <v>41</v>
      </c>
      <c r="D203" s="12" t="s">
        <v>578</v>
      </c>
      <c r="E203" s="14" t="s">
        <v>579</v>
      </c>
      <c r="F203" s="15">
        <v>435</v>
      </c>
      <c r="G203" s="16">
        <v>4.7300000000000004</v>
      </c>
      <c r="H203" s="16">
        <v>5.84</v>
      </c>
      <c r="I203" s="16">
        <f t="shared" si="4"/>
        <v>2540.4</v>
      </c>
    </row>
    <row r="204" spans="1:9" x14ac:dyDescent="0.2">
      <c r="A204" s="12" t="s">
        <v>580</v>
      </c>
      <c r="B204" s="13" t="s">
        <v>581</v>
      </c>
      <c r="C204" s="12" t="s">
        <v>41</v>
      </c>
      <c r="D204" s="12" t="s">
        <v>582</v>
      </c>
      <c r="E204" s="14" t="s">
        <v>26</v>
      </c>
      <c r="F204" s="15">
        <v>113</v>
      </c>
      <c r="G204" s="16">
        <v>7.71</v>
      </c>
      <c r="H204" s="16">
        <v>9.52</v>
      </c>
      <c r="I204" s="16">
        <f t="shared" si="4"/>
        <v>1075.76</v>
      </c>
    </row>
    <row r="205" spans="1:9" x14ac:dyDescent="0.2">
      <c r="A205" s="12" t="s">
        <v>583</v>
      </c>
      <c r="B205" s="13" t="s">
        <v>584</v>
      </c>
      <c r="C205" s="12" t="s">
        <v>41</v>
      </c>
      <c r="D205" s="12" t="s">
        <v>585</v>
      </c>
      <c r="E205" s="14" t="s">
        <v>579</v>
      </c>
      <c r="F205" s="15">
        <v>8</v>
      </c>
      <c r="G205" s="16">
        <v>10.14</v>
      </c>
      <c r="H205" s="16">
        <v>12.53</v>
      </c>
      <c r="I205" s="16">
        <f t="shared" si="4"/>
        <v>100.24</v>
      </c>
    </row>
    <row r="206" spans="1:9" x14ac:dyDescent="0.2">
      <c r="A206" s="12" t="s">
        <v>586</v>
      </c>
      <c r="B206" s="13" t="s">
        <v>584</v>
      </c>
      <c r="C206" s="12" t="s">
        <v>41</v>
      </c>
      <c r="D206" s="12" t="s">
        <v>585</v>
      </c>
      <c r="E206" s="14" t="s">
        <v>579</v>
      </c>
      <c r="F206" s="15">
        <v>22</v>
      </c>
      <c r="G206" s="16">
        <v>10.14</v>
      </c>
      <c r="H206" s="16">
        <v>12.53</v>
      </c>
      <c r="I206" s="16">
        <f t="shared" si="4"/>
        <v>275.65999999999997</v>
      </c>
    </row>
    <row r="207" spans="1:9" ht="25.5" x14ac:dyDescent="0.2">
      <c r="A207" s="12" t="s">
        <v>587</v>
      </c>
      <c r="B207" s="13" t="s">
        <v>588</v>
      </c>
      <c r="C207" s="12" t="s">
        <v>41</v>
      </c>
      <c r="D207" s="12" t="s">
        <v>589</v>
      </c>
      <c r="E207" s="14" t="s">
        <v>26</v>
      </c>
      <c r="F207" s="15">
        <v>60</v>
      </c>
      <c r="G207" s="16">
        <v>6.35</v>
      </c>
      <c r="H207" s="16">
        <v>7.84</v>
      </c>
      <c r="I207" s="16">
        <f t="shared" si="4"/>
        <v>470.4</v>
      </c>
    </row>
    <row r="208" spans="1:9" x14ac:dyDescent="0.2">
      <c r="A208" s="9" t="s">
        <v>590</v>
      </c>
      <c r="B208" s="9"/>
      <c r="C208" s="9"/>
      <c r="D208" s="9" t="s">
        <v>591</v>
      </c>
      <c r="E208" s="9"/>
      <c r="F208" s="17"/>
      <c r="G208" s="9"/>
      <c r="H208" s="9"/>
      <c r="I208" s="11">
        <f>SUM(I209:I228)</f>
        <v>20887.639999999996</v>
      </c>
    </row>
    <row r="209" spans="1:9" x14ac:dyDescent="0.2">
      <c r="A209" s="12" t="s">
        <v>592</v>
      </c>
      <c r="B209" s="13" t="s">
        <v>593</v>
      </c>
      <c r="C209" s="12" t="s">
        <v>41</v>
      </c>
      <c r="D209" s="12" t="s">
        <v>594</v>
      </c>
      <c r="E209" s="14" t="s">
        <v>26</v>
      </c>
      <c r="F209" s="15">
        <v>6</v>
      </c>
      <c r="G209" s="16">
        <v>62.94</v>
      </c>
      <c r="H209" s="16">
        <v>77.760000000000005</v>
      </c>
      <c r="I209" s="16">
        <f t="shared" si="4"/>
        <v>466.56000000000006</v>
      </c>
    </row>
    <row r="210" spans="1:9" x14ac:dyDescent="0.2">
      <c r="A210" s="12" t="s">
        <v>595</v>
      </c>
      <c r="B210" s="13" t="s">
        <v>596</v>
      </c>
      <c r="C210" s="12" t="s">
        <v>41</v>
      </c>
      <c r="D210" s="12" t="s">
        <v>597</v>
      </c>
      <c r="E210" s="14" t="s">
        <v>26</v>
      </c>
      <c r="F210" s="15">
        <v>39</v>
      </c>
      <c r="G210" s="16">
        <v>71.099999999999994</v>
      </c>
      <c r="H210" s="16">
        <v>87.84</v>
      </c>
      <c r="I210" s="16">
        <f t="shared" si="4"/>
        <v>3425.76</v>
      </c>
    </row>
    <row r="211" spans="1:9" x14ac:dyDescent="0.2">
      <c r="A211" s="12" t="s">
        <v>598</v>
      </c>
      <c r="B211" s="13" t="s">
        <v>599</v>
      </c>
      <c r="C211" s="12" t="s">
        <v>41</v>
      </c>
      <c r="D211" s="12" t="s">
        <v>600</v>
      </c>
      <c r="E211" s="14" t="s">
        <v>26</v>
      </c>
      <c r="F211" s="15">
        <v>8</v>
      </c>
      <c r="G211" s="16">
        <v>295.83</v>
      </c>
      <c r="H211" s="16">
        <v>365.47</v>
      </c>
      <c r="I211" s="16">
        <f t="shared" si="4"/>
        <v>2923.76</v>
      </c>
    </row>
    <row r="212" spans="1:9" ht="25.5" x14ac:dyDescent="0.2">
      <c r="A212" s="12" t="s">
        <v>601</v>
      </c>
      <c r="B212" s="13" t="s">
        <v>602</v>
      </c>
      <c r="C212" s="12" t="s">
        <v>41</v>
      </c>
      <c r="D212" s="12" t="s">
        <v>603</v>
      </c>
      <c r="E212" s="14" t="s">
        <v>26</v>
      </c>
      <c r="F212" s="15">
        <v>4</v>
      </c>
      <c r="G212" s="16">
        <v>57.54</v>
      </c>
      <c r="H212" s="16">
        <v>71.08</v>
      </c>
      <c r="I212" s="16">
        <f t="shared" si="4"/>
        <v>284.32</v>
      </c>
    </row>
    <row r="213" spans="1:9" ht="25.5" x14ac:dyDescent="0.2">
      <c r="A213" s="12" t="s">
        <v>604</v>
      </c>
      <c r="B213" s="13" t="s">
        <v>605</v>
      </c>
      <c r="C213" s="12" t="s">
        <v>41</v>
      </c>
      <c r="D213" s="12" t="s">
        <v>606</v>
      </c>
      <c r="E213" s="14" t="s">
        <v>26</v>
      </c>
      <c r="F213" s="15">
        <v>2</v>
      </c>
      <c r="G213" s="16">
        <v>587.29999999999995</v>
      </c>
      <c r="H213" s="16">
        <v>725.55</v>
      </c>
      <c r="I213" s="16">
        <f t="shared" si="4"/>
        <v>1451.1</v>
      </c>
    </row>
    <row r="214" spans="1:9" ht="25.5" x14ac:dyDescent="0.2">
      <c r="A214" s="12" t="s">
        <v>607</v>
      </c>
      <c r="B214" s="13" t="s">
        <v>608</v>
      </c>
      <c r="C214" s="12" t="s">
        <v>41</v>
      </c>
      <c r="D214" s="12" t="s">
        <v>609</v>
      </c>
      <c r="E214" s="14" t="s">
        <v>26</v>
      </c>
      <c r="F214" s="15">
        <v>1</v>
      </c>
      <c r="G214" s="16">
        <v>140.01</v>
      </c>
      <c r="H214" s="16">
        <v>172.97</v>
      </c>
      <c r="I214" s="16">
        <f t="shared" si="4"/>
        <v>172.97</v>
      </c>
    </row>
    <row r="215" spans="1:9" x14ac:dyDescent="0.2">
      <c r="A215" s="12" t="s">
        <v>610</v>
      </c>
      <c r="B215" s="13" t="s">
        <v>611</v>
      </c>
      <c r="C215" s="12" t="s">
        <v>41</v>
      </c>
      <c r="D215" s="12" t="s">
        <v>612</v>
      </c>
      <c r="E215" s="14" t="s">
        <v>26</v>
      </c>
      <c r="F215" s="15">
        <v>17</v>
      </c>
      <c r="G215" s="16">
        <v>48.22</v>
      </c>
      <c r="H215" s="16">
        <v>59.57</v>
      </c>
      <c r="I215" s="16">
        <f t="shared" si="4"/>
        <v>1012.69</v>
      </c>
    </row>
    <row r="216" spans="1:9" x14ac:dyDescent="0.2">
      <c r="A216" s="12" t="s">
        <v>613</v>
      </c>
      <c r="B216" s="13" t="s">
        <v>614</v>
      </c>
      <c r="C216" s="12" t="s">
        <v>41</v>
      </c>
      <c r="D216" s="12" t="s">
        <v>615</v>
      </c>
      <c r="E216" s="14" t="s">
        <v>26</v>
      </c>
      <c r="F216" s="15">
        <v>5</v>
      </c>
      <c r="G216" s="16">
        <v>9.9600000000000009</v>
      </c>
      <c r="H216" s="16">
        <v>12.3</v>
      </c>
      <c r="I216" s="16">
        <f t="shared" si="4"/>
        <v>61.5</v>
      </c>
    </row>
    <row r="217" spans="1:9" x14ac:dyDescent="0.2">
      <c r="A217" s="12" t="s">
        <v>616</v>
      </c>
      <c r="B217" s="13" t="s">
        <v>617</v>
      </c>
      <c r="C217" s="12" t="s">
        <v>41</v>
      </c>
      <c r="D217" s="12" t="s">
        <v>618</v>
      </c>
      <c r="E217" s="14" t="s">
        <v>26</v>
      </c>
      <c r="F217" s="15">
        <v>1</v>
      </c>
      <c r="G217" s="16">
        <v>17.579999999999998</v>
      </c>
      <c r="H217" s="16">
        <v>21.72</v>
      </c>
      <c r="I217" s="16">
        <f t="shared" si="4"/>
        <v>21.72</v>
      </c>
    </row>
    <row r="218" spans="1:9" x14ac:dyDescent="0.2">
      <c r="A218" s="12" t="s">
        <v>619</v>
      </c>
      <c r="B218" s="13" t="s">
        <v>620</v>
      </c>
      <c r="C218" s="12" t="s">
        <v>41</v>
      </c>
      <c r="D218" s="12" t="s">
        <v>621</v>
      </c>
      <c r="E218" s="14" t="s">
        <v>26</v>
      </c>
      <c r="F218" s="15">
        <v>2</v>
      </c>
      <c r="G218" s="16">
        <v>22.95</v>
      </c>
      <c r="H218" s="16">
        <v>28.35</v>
      </c>
      <c r="I218" s="16">
        <f t="shared" si="4"/>
        <v>56.7</v>
      </c>
    </row>
    <row r="219" spans="1:9" ht="25.5" x14ac:dyDescent="0.2">
      <c r="A219" s="12" t="s">
        <v>622</v>
      </c>
      <c r="B219" s="13" t="s">
        <v>623</v>
      </c>
      <c r="C219" s="12" t="s">
        <v>41</v>
      </c>
      <c r="D219" s="12" t="s">
        <v>624</v>
      </c>
      <c r="E219" s="14" t="s">
        <v>625</v>
      </c>
      <c r="F219" s="15">
        <v>2</v>
      </c>
      <c r="G219" s="16">
        <v>10.85</v>
      </c>
      <c r="H219" s="16">
        <v>13.4</v>
      </c>
      <c r="I219" s="16">
        <f t="shared" si="4"/>
        <v>26.8</v>
      </c>
    </row>
    <row r="220" spans="1:9" x14ac:dyDescent="0.2">
      <c r="A220" s="12" t="s">
        <v>626</v>
      </c>
      <c r="B220" s="13" t="s">
        <v>627</v>
      </c>
      <c r="C220" s="12" t="s">
        <v>41</v>
      </c>
      <c r="D220" s="12" t="s">
        <v>628</v>
      </c>
      <c r="E220" s="14" t="s">
        <v>26</v>
      </c>
      <c r="F220" s="15">
        <v>102</v>
      </c>
      <c r="G220" s="16">
        <v>0.81</v>
      </c>
      <c r="H220" s="16">
        <v>1</v>
      </c>
      <c r="I220" s="16">
        <f t="shared" si="4"/>
        <v>102</v>
      </c>
    </row>
    <row r="221" spans="1:9" ht="25.5" x14ac:dyDescent="0.2">
      <c r="A221" s="12" t="s">
        <v>629</v>
      </c>
      <c r="B221" s="13" t="s">
        <v>630</v>
      </c>
      <c r="C221" s="12" t="s">
        <v>90</v>
      </c>
      <c r="D221" s="12" t="s">
        <v>631</v>
      </c>
      <c r="E221" s="14" t="s">
        <v>320</v>
      </c>
      <c r="F221" s="15">
        <v>78</v>
      </c>
      <c r="G221" s="16">
        <v>23.85</v>
      </c>
      <c r="H221" s="16">
        <v>29.46</v>
      </c>
      <c r="I221" s="16">
        <f t="shared" si="4"/>
        <v>2297.88</v>
      </c>
    </row>
    <row r="222" spans="1:9" ht="25.5" x14ac:dyDescent="0.2">
      <c r="A222" s="12" t="s">
        <v>632</v>
      </c>
      <c r="B222" s="13" t="s">
        <v>633</v>
      </c>
      <c r="C222" s="12" t="s">
        <v>90</v>
      </c>
      <c r="D222" s="12" t="s">
        <v>634</v>
      </c>
      <c r="E222" s="14" t="s">
        <v>320</v>
      </c>
      <c r="F222" s="15">
        <v>32</v>
      </c>
      <c r="G222" s="16">
        <v>47.01</v>
      </c>
      <c r="H222" s="16">
        <v>58.08</v>
      </c>
      <c r="I222" s="16">
        <f t="shared" si="4"/>
        <v>1858.56</v>
      </c>
    </row>
    <row r="223" spans="1:9" x14ac:dyDescent="0.2">
      <c r="A223" s="12" t="s">
        <v>635</v>
      </c>
      <c r="B223" s="13" t="s">
        <v>636</v>
      </c>
      <c r="C223" s="12" t="s">
        <v>41</v>
      </c>
      <c r="D223" s="12" t="s">
        <v>637</v>
      </c>
      <c r="E223" s="14" t="s">
        <v>26</v>
      </c>
      <c r="F223" s="15">
        <v>14</v>
      </c>
      <c r="G223" s="16">
        <v>36.72</v>
      </c>
      <c r="H223" s="16">
        <v>45.36</v>
      </c>
      <c r="I223" s="16">
        <f t="shared" si="4"/>
        <v>635.04</v>
      </c>
    </row>
    <row r="224" spans="1:9" ht="25.5" x14ac:dyDescent="0.2">
      <c r="A224" s="12" t="s">
        <v>638</v>
      </c>
      <c r="B224" s="13" t="s">
        <v>639</v>
      </c>
      <c r="C224" s="12" t="s">
        <v>90</v>
      </c>
      <c r="D224" s="12" t="s">
        <v>640</v>
      </c>
      <c r="E224" s="14" t="s">
        <v>320</v>
      </c>
      <c r="F224" s="15">
        <v>50</v>
      </c>
      <c r="G224" s="16">
        <v>47.84</v>
      </c>
      <c r="H224" s="16">
        <v>59.1</v>
      </c>
      <c r="I224" s="16">
        <f t="shared" si="4"/>
        <v>2955</v>
      </c>
    </row>
    <row r="225" spans="1:9" ht="25.5" x14ac:dyDescent="0.2">
      <c r="A225" s="12" t="s">
        <v>641</v>
      </c>
      <c r="B225" s="13" t="s">
        <v>642</v>
      </c>
      <c r="C225" s="12" t="s">
        <v>90</v>
      </c>
      <c r="D225" s="12" t="s">
        <v>643</v>
      </c>
      <c r="E225" s="14" t="s">
        <v>320</v>
      </c>
      <c r="F225" s="15">
        <v>1</v>
      </c>
      <c r="G225" s="16">
        <v>30.37</v>
      </c>
      <c r="H225" s="16">
        <v>37.520000000000003</v>
      </c>
      <c r="I225" s="16">
        <f t="shared" si="4"/>
        <v>37.520000000000003</v>
      </c>
    </row>
    <row r="226" spans="1:9" ht="25.5" x14ac:dyDescent="0.2">
      <c r="A226" s="12" t="s">
        <v>644</v>
      </c>
      <c r="B226" s="13" t="s">
        <v>645</v>
      </c>
      <c r="C226" s="12" t="s">
        <v>90</v>
      </c>
      <c r="D226" s="12" t="s">
        <v>646</v>
      </c>
      <c r="E226" s="14" t="s">
        <v>320</v>
      </c>
      <c r="F226" s="15">
        <v>8</v>
      </c>
      <c r="G226" s="16">
        <v>22.83</v>
      </c>
      <c r="H226" s="16">
        <v>28.2</v>
      </c>
      <c r="I226" s="16">
        <f t="shared" si="4"/>
        <v>225.6</v>
      </c>
    </row>
    <row r="227" spans="1:9" ht="25.5" x14ac:dyDescent="0.2">
      <c r="A227" s="12" t="s">
        <v>647</v>
      </c>
      <c r="B227" s="13" t="s">
        <v>648</v>
      </c>
      <c r="C227" s="12" t="s">
        <v>41</v>
      </c>
      <c r="D227" s="12" t="s">
        <v>649</v>
      </c>
      <c r="E227" s="14" t="s">
        <v>26</v>
      </c>
      <c r="F227" s="15">
        <v>4</v>
      </c>
      <c r="G227" s="16">
        <v>250.55</v>
      </c>
      <c r="H227" s="16">
        <v>309.52999999999997</v>
      </c>
      <c r="I227" s="16">
        <f t="shared" si="4"/>
        <v>1238.1199999999999</v>
      </c>
    </row>
    <row r="228" spans="1:9" ht="25.5" x14ac:dyDescent="0.2">
      <c r="A228" s="12" t="s">
        <v>650</v>
      </c>
      <c r="B228" s="13" t="s">
        <v>651</v>
      </c>
      <c r="C228" s="12" t="s">
        <v>41</v>
      </c>
      <c r="D228" s="12" t="s">
        <v>652</v>
      </c>
      <c r="E228" s="14" t="s">
        <v>26</v>
      </c>
      <c r="F228" s="15">
        <v>12</v>
      </c>
      <c r="G228" s="16">
        <v>110.22</v>
      </c>
      <c r="H228" s="16">
        <v>136.16999999999999</v>
      </c>
      <c r="I228" s="16">
        <f t="shared" si="4"/>
        <v>1634.04</v>
      </c>
    </row>
    <row r="229" spans="1:9" x14ac:dyDescent="0.2">
      <c r="A229" s="9" t="s">
        <v>653</v>
      </c>
      <c r="B229" s="9"/>
      <c r="C229" s="9"/>
      <c r="D229" s="9" t="s">
        <v>654</v>
      </c>
      <c r="E229" s="9"/>
      <c r="F229" s="17"/>
      <c r="G229" s="9"/>
      <c r="H229" s="9"/>
      <c r="I229" s="11">
        <f>I230+I231+I232</f>
        <v>465.32000000000005</v>
      </c>
    </row>
    <row r="230" spans="1:9" x14ac:dyDescent="0.2">
      <c r="A230" s="12" t="s">
        <v>655</v>
      </c>
      <c r="B230" s="13" t="s">
        <v>656</v>
      </c>
      <c r="C230" s="12" t="s">
        <v>41</v>
      </c>
      <c r="D230" s="12" t="s">
        <v>657</v>
      </c>
      <c r="E230" s="14" t="s">
        <v>26</v>
      </c>
      <c r="F230" s="15">
        <v>8</v>
      </c>
      <c r="G230" s="16">
        <v>8.09</v>
      </c>
      <c r="H230" s="16">
        <v>9.99</v>
      </c>
      <c r="I230" s="16">
        <f t="shared" si="4"/>
        <v>79.92</v>
      </c>
    </row>
    <row r="231" spans="1:9" x14ac:dyDescent="0.2">
      <c r="A231" s="12" t="s">
        <v>658</v>
      </c>
      <c r="B231" s="13" t="s">
        <v>659</v>
      </c>
      <c r="C231" s="12" t="s">
        <v>41</v>
      </c>
      <c r="D231" s="12" t="s">
        <v>660</v>
      </c>
      <c r="E231" s="14" t="s">
        <v>235</v>
      </c>
      <c r="F231" s="15">
        <v>24</v>
      </c>
      <c r="G231" s="16">
        <v>8.09</v>
      </c>
      <c r="H231" s="16">
        <v>9.99</v>
      </c>
      <c r="I231" s="16">
        <f t="shared" si="4"/>
        <v>239.76</v>
      </c>
    </row>
    <row r="232" spans="1:9" x14ac:dyDescent="0.2">
      <c r="A232" s="12" t="s">
        <v>661</v>
      </c>
      <c r="B232" s="13" t="s">
        <v>662</v>
      </c>
      <c r="C232" s="12" t="s">
        <v>41</v>
      </c>
      <c r="D232" s="12" t="s">
        <v>663</v>
      </c>
      <c r="E232" s="14" t="s">
        <v>235</v>
      </c>
      <c r="F232" s="15">
        <v>11</v>
      </c>
      <c r="G232" s="16">
        <v>10.72</v>
      </c>
      <c r="H232" s="16">
        <v>13.24</v>
      </c>
      <c r="I232" s="16">
        <f t="shared" si="4"/>
        <v>145.64000000000001</v>
      </c>
    </row>
    <row r="233" spans="1:9" x14ac:dyDescent="0.2">
      <c r="A233" s="9" t="s">
        <v>664</v>
      </c>
      <c r="B233" s="9"/>
      <c r="C233" s="9"/>
      <c r="D233" s="9" t="s">
        <v>665</v>
      </c>
      <c r="E233" s="9"/>
      <c r="F233" s="17"/>
      <c r="G233" s="9"/>
      <c r="H233" s="9"/>
      <c r="I233" s="11">
        <f>I234</f>
        <v>1500</v>
      </c>
    </row>
    <row r="234" spans="1:9" x14ac:dyDescent="0.2">
      <c r="A234" s="12" t="s">
        <v>666</v>
      </c>
      <c r="B234" s="13" t="s">
        <v>129</v>
      </c>
      <c r="C234" s="12" t="s">
        <v>41</v>
      </c>
      <c r="D234" s="12" t="s">
        <v>130</v>
      </c>
      <c r="E234" s="14" t="s">
        <v>72</v>
      </c>
      <c r="F234" s="15">
        <v>750</v>
      </c>
      <c r="G234" s="16">
        <v>1.62</v>
      </c>
      <c r="H234" s="16">
        <v>2</v>
      </c>
      <c r="I234" s="16">
        <f t="shared" si="4"/>
        <v>1500</v>
      </c>
    </row>
    <row r="235" spans="1:9" x14ac:dyDescent="0.2">
      <c r="A235" s="9" t="s">
        <v>667</v>
      </c>
      <c r="B235" s="9"/>
      <c r="C235" s="9"/>
      <c r="D235" s="9" t="s">
        <v>668</v>
      </c>
      <c r="E235" s="9"/>
      <c r="F235" s="17"/>
      <c r="G235" s="9"/>
      <c r="H235" s="9"/>
      <c r="I235" s="11">
        <f>I236+I244+I253+I261+I269+I277+I281+I286+I296+I298+I302+I305+I308+I320+I325+I335+I337+I250</f>
        <v>334886.82990000001</v>
      </c>
    </row>
    <row r="236" spans="1:9" x14ac:dyDescent="0.2">
      <c r="A236" s="9" t="s">
        <v>669</v>
      </c>
      <c r="B236" s="9"/>
      <c r="C236" s="9"/>
      <c r="D236" s="9" t="s">
        <v>68</v>
      </c>
      <c r="E236" s="9"/>
      <c r="F236" s="17"/>
      <c r="G236" s="9"/>
      <c r="H236" s="9"/>
      <c r="I236" s="11">
        <f>SUM(I237:I243)</f>
        <v>3578.4427999999998</v>
      </c>
    </row>
    <row r="237" spans="1:9" x14ac:dyDescent="0.2">
      <c r="A237" s="12" t="s">
        <v>670</v>
      </c>
      <c r="B237" s="13" t="s">
        <v>99</v>
      </c>
      <c r="C237" s="12" t="s">
        <v>41</v>
      </c>
      <c r="D237" s="12" t="s">
        <v>100</v>
      </c>
      <c r="E237" s="14" t="s">
        <v>72</v>
      </c>
      <c r="F237" s="15">
        <v>40.270000000000003</v>
      </c>
      <c r="G237" s="16">
        <v>10.199999999999999</v>
      </c>
      <c r="H237" s="16">
        <v>12.6</v>
      </c>
      <c r="I237" s="16">
        <f t="shared" ref="I237:I300" si="5">F237*H237</f>
        <v>507.40200000000004</v>
      </c>
    </row>
    <row r="238" spans="1:9" x14ac:dyDescent="0.2">
      <c r="A238" s="12" t="s">
        <v>671</v>
      </c>
      <c r="B238" s="13" t="s">
        <v>672</v>
      </c>
      <c r="C238" s="12" t="s">
        <v>41</v>
      </c>
      <c r="D238" s="12" t="s">
        <v>673</v>
      </c>
      <c r="E238" s="14" t="s">
        <v>72</v>
      </c>
      <c r="F238" s="15">
        <v>6</v>
      </c>
      <c r="G238" s="16">
        <v>33.86</v>
      </c>
      <c r="H238" s="16">
        <v>41.83</v>
      </c>
      <c r="I238" s="16">
        <f t="shared" si="5"/>
        <v>250.98</v>
      </c>
    </row>
    <row r="239" spans="1:9" x14ac:dyDescent="0.2">
      <c r="A239" s="12" t="s">
        <v>674</v>
      </c>
      <c r="B239" s="13" t="s">
        <v>675</v>
      </c>
      <c r="C239" s="12" t="s">
        <v>41</v>
      </c>
      <c r="D239" s="12" t="s">
        <v>676</v>
      </c>
      <c r="E239" s="14" t="s">
        <v>26</v>
      </c>
      <c r="F239" s="15">
        <v>1</v>
      </c>
      <c r="G239" s="16">
        <v>22.46</v>
      </c>
      <c r="H239" s="16">
        <v>27.75</v>
      </c>
      <c r="I239" s="16">
        <f t="shared" si="5"/>
        <v>27.75</v>
      </c>
    </row>
    <row r="240" spans="1:9" x14ac:dyDescent="0.2">
      <c r="A240" s="12" t="s">
        <v>677</v>
      </c>
      <c r="B240" s="13" t="s">
        <v>678</v>
      </c>
      <c r="C240" s="12" t="s">
        <v>41</v>
      </c>
      <c r="D240" s="12" t="s">
        <v>679</v>
      </c>
      <c r="E240" s="14" t="s">
        <v>72</v>
      </c>
      <c r="F240" s="15">
        <v>2.4</v>
      </c>
      <c r="G240" s="16">
        <v>10.130000000000001</v>
      </c>
      <c r="H240" s="16">
        <v>12.51</v>
      </c>
      <c r="I240" s="16">
        <f t="shared" si="5"/>
        <v>30.023999999999997</v>
      </c>
    </row>
    <row r="241" spans="1:9" x14ac:dyDescent="0.2">
      <c r="A241" s="12" t="s">
        <v>680</v>
      </c>
      <c r="B241" s="13" t="s">
        <v>113</v>
      </c>
      <c r="C241" s="12" t="s">
        <v>41</v>
      </c>
      <c r="D241" s="12" t="s">
        <v>114</v>
      </c>
      <c r="E241" s="14" t="s">
        <v>76</v>
      </c>
      <c r="F241" s="15">
        <v>30.33</v>
      </c>
      <c r="G241" s="16">
        <v>11.3</v>
      </c>
      <c r="H241" s="16">
        <v>13.96</v>
      </c>
      <c r="I241" s="16">
        <f t="shared" si="5"/>
        <v>423.40679999999998</v>
      </c>
    </row>
    <row r="242" spans="1:9" ht="25.5" x14ac:dyDescent="0.2">
      <c r="A242" s="12" t="s">
        <v>681</v>
      </c>
      <c r="B242" s="13" t="s">
        <v>116</v>
      </c>
      <c r="C242" s="12" t="s">
        <v>41</v>
      </c>
      <c r="D242" s="12" t="s">
        <v>117</v>
      </c>
      <c r="E242" s="14" t="s">
        <v>43</v>
      </c>
      <c r="F242" s="15">
        <v>504</v>
      </c>
      <c r="G242" s="16">
        <v>0.65</v>
      </c>
      <c r="H242" s="16">
        <v>0.8</v>
      </c>
      <c r="I242" s="16">
        <f t="shared" si="5"/>
        <v>403.20000000000005</v>
      </c>
    </row>
    <row r="243" spans="1:9" x14ac:dyDescent="0.2">
      <c r="A243" s="12" t="s">
        <v>682</v>
      </c>
      <c r="B243" s="13" t="s">
        <v>119</v>
      </c>
      <c r="C243" s="12" t="s">
        <v>41</v>
      </c>
      <c r="D243" s="12" t="s">
        <v>120</v>
      </c>
      <c r="E243" s="14" t="s">
        <v>121</v>
      </c>
      <c r="F243" s="15">
        <v>46</v>
      </c>
      <c r="G243" s="16">
        <v>34.06</v>
      </c>
      <c r="H243" s="16">
        <v>42.08</v>
      </c>
      <c r="I243" s="16">
        <f t="shared" si="5"/>
        <v>1935.6799999999998</v>
      </c>
    </row>
    <row r="244" spans="1:9" x14ac:dyDescent="0.2">
      <c r="A244" s="9" t="s">
        <v>683</v>
      </c>
      <c r="B244" s="9"/>
      <c r="C244" s="9"/>
      <c r="D244" s="9" t="s">
        <v>684</v>
      </c>
      <c r="E244" s="9"/>
      <c r="F244" s="17"/>
      <c r="G244" s="9"/>
      <c r="H244" s="9"/>
      <c r="I244" s="11">
        <f>SUM(I245:I249)</f>
        <v>10004.790000000001</v>
      </c>
    </row>
    <row r="245" spans="1:9" ht="25.5" x14ac:dyDescent="0.2">
      <c r="A245" s="12" t="s">
        <v>685</v>
      </c>
      <c r="B245" s="13" t="s">
        <v>686</v>
      </c>
      <c r="C245" s="12" t="s">
        <v>41</v>
      </c>
      <c r="D245" s="12" t="s">
        <v>687</v>
      </c>
      <c r="E245" s="14" t="s">
        <v>72</v>
      </c>
      <c r="F245" s="15">
        <v>20</v>
      </c>
      <c r="G245" s="16">
        <v>110.9</v>
      </c>
      <c r="H245" s="16">
        <v>137.01</v>
      </c>
      <c r="I245" s="16">
        <f t="shared" si="5"/>
        <v>2740.2</v>
      </c>
    </row>
    <row r="246" spans="1:9" ht="25.5" x14ac:dyDescent="0.2">
      <c r="A246" s="12" t="s">
        <v>688</v>
      </c>
      <c r="B246" s="13" t="s">
        <v>146</v>
      </c>
      <c r="C246" s="12" t="s">
        <v>41</v>
      </c>
      <c r="D246" s="12" t="s">
        <v>147</v>
      </c>
      <c r="E246" s="14" t="s">
        <v>148</v>
      </c>
      <c r="F246" s="15">
        <v>153</v>
      </c>
      <c r="G246" s="16">
        <v>12</v>
      </c>
      <c r="H246" s="16">
        <v>14.82</v>
      </c>
      <c r="I246" s="16">
        <f t="shared" si="5"/>
        <v>2267.46</v>
      </c>
    </row>
    <row r="247" spans="1:9" ht="25.5" x14ac:dyDescent="0.2">
      <c r="A247" s="12" t="s">
        <v>689</v>
      </c>
      <c r="B247" s="13" t="s">
        <v>690</v>
      </c>
      <c r="C247" s="12" t="s">
        <v>41</v>
      </c>
      <c r="D247" s="12" t="s">
        <v>691</v>
      </c>
      <c r="E247" s="14" t="s">
        <v>72</v>
      </c>
      <c r="F247" s="15">
        <v>21</v>
      </c>
      <c r="G247" s="16">
        <v>20.18</v>
      </c>
      <c r="H247" s="16">
        <v>24.93</v>
      </c>
      <c r="I247" s="16">
        <f t="shared" si="5"/>
        <v>523.53</v>
      </c>
    </row>
    <row r="248" spans="1:9" ht="25.5" x14ac:dyDescent="0.2">
      <c r="A248" s="12" t="s">
        <v>692</v>
      </c>
      <c r="B248" s="13" t="s">
        <v>172</v>
      </c>
      <c r="C248" s="12" t="s">
        <v>41</v>
      </c>
      <c r="D248" s="12" t="s">
        <v>173</v>
      </c>
      <c r="E248" s="14" t="s">
        <v>72</v>
      </c>
      <c r="F248" s="15">
        <v>20</v>
      </c>
      <c r="G248" s="16">
        <v>127.43</v>
      </c>
      <c r="H248" s="16">
        <v>157.43</v>
      </c>
      <c r="I248" s="16">
        <f t="shared" si="5"/>
        <v>3148.6000000000004</v>
      </c>
    </row>
    <row r="249" spans="1:9" ht="25.5" x14ac:dyDescent="0.2">
      <c r="A249" s="12" t="s">
        <v>693</v>
      </c>
      <c r="B249" s="13" t="s">
        <v>694</v>
      </c>
      <c r="C249" s="12" t="s">
        <v>90</v>
      </c>
      <c r="D249" s="12" t="s">
        <v>695</v>
      </c>
      <c r="E249" s="14" t="s">
        <v>72</v>
      </c>
      <c r="F249" s="15">
        <v>20</v>
      </c>
      <c r="G249" s="16">
        <v>53.63</v>
      </c>
      <c r="H249" s="16">
        <v>66.25</v>
      </c>
      <c r="I249" s="16">
        <f t="shared" si="5"/>
        <v>1325</v>
      </c>
    </row>
    <row r="250" spans="1:9" x14ac:dyDescent="0.2">
      <c r="A250" s="9" t="s">
        <v>696</v>
      </c>
      <c r="B250" s="9"/>
      <c r="C250" s="9"/>
      <c r="D250" s="9" t="s">
        <v>175</v>
      </c>
      <c r="E250" s="9"/>
      <c r="F250" s="17"/>
      <c r="G250" s="9"/>
      <c r="H250" s="9"/>
      <c r="I250" s="11">
        <f>SUM(I251:I252)</f>
        <v>3506.665</v>
      </c>
    </row>
    <row r="251" spans="1:9" ht="25.5" x14ac:dyDescent="0.2">
      <c r="A251" s="12" t="s">
        <v>697</v>
      </c>
      <c r="B251" s="13" t="s">
        <v>177</v>
      </c>
      <c r="C251" s="12" t="s">
        <v>41</v>
      </c>
      <c r="D251" s="12" t="s">
        <v>178</v>
      </c>
      <c r="E251" s="14" t="s">
        <v>72</v>
      </c>
      <c r="F251" s="15">
        <v>54.25</v>
      </c>
      <c r="G251" s="16">
        <v>32.619999999999997</v>
      </c>
      <c r="H251" s="16">
        <v>40.299999999999997</v>
      </c>
      <c r="I251" s="16">
        <f t="shared" si="5"/>
        <v>2186.2749999999996</v>
      </c>
    </row>
    <row r="252" spans="1:9" ht="25.5" x14ac:dyDescent="0.2">
      <c r="A252" s="12" t="s">
        <v>698</v>
      </c>
      <c r="B252" s="13" t="s">
        <v>699</v>
      </c>
      <c r="C252" s="12" t="s">
        <v>41</v>
      </c>
      <c r="D252" s="12" t="s">
        <v>700</v>
      </c>
      <c r="E252" s="14" t="s">
        <v>72</v>
      </c>
      <c r="F252" s="15">
        <v>17</v>
      </c>
      <c r="G252" s="16">
        <v>62.87</v>
      </c>
      <c r="H252" s="16">
        <v>77.67</v>
      </c>
      <c r="I252" s="16">
        <f t="shared" si="5"/>
        <v>1320.39</v>
      </c>
    </row>
    <row r="253" spans="1:9" x14ac:dyDescent="0.2">
      <c r="A253" s="9" t="s">
        <v>701</v>
      </c>
      <c r="B253" s="9"/>
      <c r="C253" s="9"/>
      <c r="D253" s="9" t="s">
        <v>702</v>
      </c>
      <c r="E253" s="9"/>
      <c r="F253" s="17"/>
      <c r="G253" s="9"/>
      <c r="H253" s="9"/>
      <c r="I253" s="11">
        <f>SUM(I254:I260)</f>
        <v>20745.930399999997</v>
      </c>
    </row>
    <row r="254" spans="1:9" x14ac:dyDescent="0.2">
      <c r="A254" s="12" t="s">
        <v>703</v>
      </c>
      <c r="B254" s="13" t="s">
        <v>188</v>
      </c>
      <c r="C254" s="12" t="s">
        <v>41</v>
      </c>
      <c r="D254" s="12" t="s">
        <v>189</v>
      </c>
      <c r="E254" s="14" t="s">
        <v>72</v>
      </c>
      <c r="F254" s="15">
        <v>257.5</v>
      </c>
      <c r="G254" s="16">
        <v>4.43</v>
      </c>
      <c r="H254" s="16">
        <v>5.47</v>
      </c>
      <c r="I254" s="16">
        <f t="shared" si="5"/>
        <v>1408.5249999999999</v>
      </c>
    </row>
    <row r="255" spans="1:9" ht="25.5" x14ac:dyDescent="0.2">
      <c r="A255" s="12" t="s">
        <v>704</v>
      </c>
      <c r="B255" s="13" t="s">
        <v>705</v>
      </c>
      <c r="C255" s="12" t="s">
        <v>41</v>
      </c>
      <c r="D255" s="12" t="s">
        <v>706</v>
      </c>
      <c r="E255" s="14" t="s">
        <v>72</v>
      </c>
      <c r="F255" s="15">
        <v>201</v>
      </c>
      <c r="G255" s="16">
        <v>22.84</v>
      </c>
      <c r="H255" s="16">
        <v>28.22</v>
      </c>
      <c r="I255" s="16">
        <f t="shared" si="5"/>
        <v>5672.2199999999993</v>
      </c>
    </row>
    <row r="256" spans="1:9" ht="25.5" x14ac:dyDescent="0.2">
      <c r="A256" s="12" t="s">
        <v>707</v>
      </c>
      <c r="B256" s="13" t="s">
        <v>708</v>
      </c>
      <c r="C256" s="12" t="s">
        <v>41</v>
      </c>
      <c r="D256" s="12" t="s">
        <v>709</v>
      </c>
      <c r="E256" s="14" t="s">
        <v>72</v>
      </c>
      <c r="F256" s="15">
        <v>62.72</v>
      </c>
      <c r="G256" s="16">
        <v>20.27</v>
      </c>
      <c r="H256" s="16">
        <v>25.04</v>
      </c>
      <c r="I256" s="16">
        <f t="shared" si="5"/>
        <v>1570.5087999999998</v>
      </c>
    </row>
    <row r="257" spans="1:9" ht="25.5" x14ac:dyDescent="0.2">
      <c r="A257" s="12" t="s">
        <v>710</v>
      </c>
      <c r="B257" s="13" t="s">
        <v>711</v>
      </c>
      <c r="C257" s="12" t="s">
        <v>41</v>
      </c>
      <c r="D257" s="12" t="s">
        <v>712</v>
      </c>
      <c r="E257" s="14" t="s">
        <v>72</v>
      </c>
      <c r="F257" s="15">
        <v>14</v>
      </c>
      <c r="G257" s="16">
        <v>22.76</v>
      </c>
      <c r="H257" s="16">
        <v>28.12</v>
      </c>
      <c r="I257" s="16">
        <f t="shared" si="5"/>
        <v>393.68</v>
      </c>
    </row>
    <row r="258" spans="1:9" ht="38.25" x14ac:dyDescent="0.2">
      <c r="A258" s="12" t="s">
        <v>713</v>
      </c>
      <c r="B258" s="13" t="s">
        <v>714</v>
      </c>
      <c r="C258" s="12" t="s">
        <v>41</v>
      </c>
      <c r="D258" s="12" t="s">
        <v>715</v>
      </c>
      <c r="E258" s="14" t="s">
        <v>72</v>
      </c>
      <c r="F258" s="15">
        <v>110</v>
      </c>
      <c r="G258" s="16">
        <v>51.51</v>
      </c>
      <c r="H258" s="16">
        <v>63.64</v>
      </c>
      <c r="I258" s="16">
        <f t="shared" si="5"/>
        <v>7000.4</v>
      </c>
    </row>
    <row r="259" spans="1:9" ht="38.25" x14ac:dyDescent="0.2">
      <c r="A259" s="12" t="s">
        <v>716</v>
      </c>
      <c r="B259" s="13" t="s">
        <v>717</v>
      </c>
      <c r="C259" s="12" t="s">
        <v>41</v>
      </c>
      <c r="D259" s="12" t="s">
        <v>718</v>
      </c>
      <c r="E259" s="14" t="s">
        <v>72</v>
      </c>
      <c r="F259" s="15">
        <v>45</v>
      </c>
      <c r="G259" s="16">
        <v>42.42</v>
      </c>
      <c r="H259" s="16">
        <v>52.41</v>
      </c>
      <c r="I259" s="16">
        <f t="shared" si="5"/>
        <v>2358.4499999999998</v>
      </c>
    </row>
    <row r="260" spans="1:9" ht="25.5" x14ac:dyDescent="0.2">
      <c r="A260" s="12" t="s">
        <v>719</v>
      </c>
      <c r="B260" s="13" t="s">
        <v>720</v>
      </c>
      <c r="C260" s="12" t="s">
        <v>41</v>
      </c>
      <c r="D260" s="12" t="s">
        <v>721</v>
      </c>
      <c r="E260" s="14" t="s">
        <v>72</v>
      </c>
      <c r="F260" s="15">
        <v>27.19</v>
      </c>
      <c r="G260" s="16">
        <v>69.73</v>
      </c>
      <c r="H260" s="16">
        <v>86.14</v>
      </c>
      <c r="I260" s="16">
        <f t="shared" si="5"/>
        <v>2342.1466</v>
      </c>
    </row>
    <row r="261" spans="1:9" x14ac:dyDescent="0.2">
      <c r="A261" s="9" t="s">
        <v>722</v>
      </c>
      <c r="B261" s="9"/>
      <c r="C261" s="9"/>
      <c r="D261" s="9" t="s">
        <v>200</v>
      </c>
      <c r="E261" s="9"/>
      <c r="F261" s="17"/>
      <c r="G261" s="9"/>
      <c r="H261" s="9"/>
      <c r="I261" s="11">
        <f>SUM(I262:I268)</f>
        <v>28594.196</v>
      </c>
    </row>
    <row r="262" spans="1:9" x14ac:dyDescent="0.2">
      <c r="A262" s="12" t="s">
        <v>723</v>
      </c>
      <c r="B262" s="13" t="s">
        <v>724</v>
      </c>
      <c r="C262" s="12" t="s">
        <v>41</v>
      </c>
      <c r="D262" s="12" t="s">
        <v>725</v>
      </c>
      <c r="E262" s="14" t="s">
        <v>76</v>
      </c>
      <c r="F262" s="15">
        <v>5.8</v>
      </c>
      <c r="G262" s="16">
        <v>440.52</v>
      </c>
      <c r="H262" s="16">
        <v>544.22</v>
      </c>
      <c r="I262" s="16">
        <f t="shared" si="5"/>
        <v>3156.4760000000001</v>
      </c>
    </row>
    <row r="263" spans="1:9" x14ac:dyDescent="0.2">
      <c r="A263" s="12" t="s">
        <v>726</v>
      </c>
      <c r="B263" s="13" t="s">
        <v>727</v>
      </c>
      <c r="C263" s="12" t="s">
        <v>41</v>
      </c>
      <c r="D263" s="12" t="s">
        <v>728</v>
      </c>
      <c r="E263" s="14" t="s">
        <v>72</v>
      </c>
      <c r="F263" s="15">
        <v>58</v>
      </c>
      <c r="G263" s="16">
        <v>6.3</v>
      </c>
      <c r="H263" s="16">
        <v>7.78</v>
      </c>
      <c r="I263" s="16">
        <f t="shared" si="5"/>
        <v>451.24</v>
      </c>
    </row>
    <row r="264" spans="1:9" ht="38.25" x14ac:dyDescent="0.2">
      <c r="A264" s="12" t="s">
        <v>729</v>
      </c>
      <c r="B264" s="13" t="s">
        <v>730</v>
      </c>
      <c r="C264" s="12" t="s">
        <v>41</v>
      </c>
      <c r="D264" s="12" t="s">
        <v>731</v>
      </c>
      <c r="E264" s="14" t="s">
        <v>72</v>
      </c>
      <c r="F264" s="15">
        <v>9</v>
      </c>
      <c r="G264" s="16">
        <v>39.9</v>
      </c>
      <c r="H264" s="16">
        <v>49.29</v>
      </c>
      <c r="I264" s="16">
        <f t="shared" si="5"/>
        <v>443.61</v>
      </c>
    </row>
    <row r="265" spans="1:9" x14ac:dyDescent="0.2">
      <c r="A265" s="12" t="s">
        <v>732</v>
      </c>
      <c r="B265" s="13" t="s">
        <v>733</v>
      </c>
      <c r="C265" s="12" t="s">
        <v>41</v>
      </c>
      <c r="D265" s="12" t="s">
        <v>734</v>
      </c>
      <c r="E265" s="14" t="s">
        <v>72</v>
      </c>
      <c r="F265" s="15">
        <v>9</v>
      </c>
      <c r="G265" s="16">
        <v>17.59</v>
      </c>
      <c r="H265" s="16">
        <v>21.73</v>
      </c>
      <c r="I265" s="16">
        <f t="shared" si="5"/>
        <v>195.57</v>
      </c>
    </row>
    <row r="266" spans="1:9" ht="25.5" x14ac:dyDescent="0.2">
      <c r="A266" s="12" t="s">
        <v>735</v>
      </c>
      <c r="B266" s="13" t="s">
        <v>736</v>
      </c>
      <c r="C266" s="12" t="s">
        <v>41</v>
      </c>
      <c r="D266" s="12" t="s">
        <v>737</v>
      </c>
      <c r="E266" s="14" t="s">
        <v>72</v>
      </c>
      <c r="F266" s="15">
        <v>192.5</v>
      </c>
      <c r="G266" s="16">
        <v>84</v>
      </c>
      <c r="H266" s="16">
        <v>103.77</v>
      </c>
      <c r="I266" s="16">
        <f t="shared" si="5"/>
        <v>19975.724999999999</v>
      </c>
    </row>
    <row r="267" spans="1:9" x14ac:dyDescent="0.2">
      <c r="A267" s="12" t="s">
        <v>738</v>
      </c>
      <c r="B267" s="13" t="s">
        <v>733</v>
      </c>
      <c r="C267" s="12" t="s">
        <v>41</v>
      </c>
      <c r="D267" s="12" t="s">
        <v>734</v>
      </c>
      <c r="E267" s="14" t="s">
        <v>72</v>
      </c>
      <c r="F267" s="15">
        <v>192.5</v>
      </c>
      <c r="G267" s="16">
        <v>17.59</v>
      </c>
      <c r="H267" s="16">
        <v>21.73</v>
      </c>
      <c r="I267" s="16">
        <f t="shared" si="5"/>
        <v>4183.0249999999996</v>
      </c>
    </row>
    <row r="268" spans="1:9" x14ac:dyDescent="0.2">
      <c r="A268" s="12" t="s">
        <v>739</v>
      </c>
      <c r="B268" s="13" t="s">
        <v>740</v>
      </c>
      <c r="C268" s="12" t="s">
        <v>41</v>
      </c>
      <c r="D268" s="12" t="s">
        <v>741</v>
      </c>
      <c r="E268" s="14" t="s">
        <v>72</v>
      </c>
      <c r="F268" s="15">
        <v>9</v>
      </c>
      <c r="G268" s="16">
        <v>16.96</v>
      </c>
      <c r="H268" s="16">
        <v>20.95</v>
      </c>
      <c r="I268" s="16">
        <f t="shared" si="5"/>
        <v>188.54999999999998</v>
      </c>
    </row>
    <row r="269" spans="1:9" x14ac:dyDescent="0.2">
      <c r="A269" s="9" t="s">
        <v>742</v>
      </c>
      <c r="B269" s="9"/>
      <c r="C269" s="9"/>
      <c r="D269" s="9" t="s">
        <v>228</v>
      </c>
      <c r="E269" s="9"/>
      <c r="F269" s="17"/>
      <c r="G269" s="9"/>
      <c r="H269" s="9"/>
      <c r="I269" s="11">
        <f>SUM(I270:I276)</f>
        <v>24489.998</v>
      </c>
    </row>
    <row r="270" spans="1:9" ht="25.5" x14ac:dyDescent="0.2">
      <c r="A270" s="12" t="s">
        <v>743</v>
      </c>
      <c r="B270" s="13" t="s">
        <v>744</v>
      </c>
      <c r="C270" s="12" t="s">
        <v>41</v>
      </c>
      <c r="D270" s="12" t="s">
        <v>745</v>
      </c>
      <c r="E270" s="14" t="s">
        <v>26</v>
      </c>
      <c r="F270" s="15">
        <v>1</v>
      </c>
      <c r="G270" s="16">
        <v>570.59</v>
      </c>
      <c r="H270" s="16">
        <v>704.91</v>
      </c>
      <c r="I270" s="16">
        <f t="shared" si="5"/>
        <v>704.91</v>
      </c>
    </row>
    <row r="271" spans="1:9" ht="25.5" x14ac:dyDescent="0.2">
      <c r="A271" s="12" t="s">
        <v>746</v>
      </c>
      <c r="B271" s="13" t="s">
        <v>747</v>
      </c>
      <c r="C271" s="12" t="s">
        <v>41</v>
      </c>
      <c r="D271" s="12" t="s">
        <v>748</v>
      </c>
      <c r="E271" s="14" t="s">
        <v>26</v>
      </c>
      <c r="F271" s="15">
        <v>1</v>
      </c>
      <c r="G271" s="16">
        <v>583.67999999999995</v>
      </c>
      <c r="H271" s="16">
        <v>721.08</v>
      </c>
      <c r="I271" s="16">
        <f t="shared" si="5"/>
        <v>721.08</v>
      </c>
    </row>
    <row r="272" spans="1:9" x14ac:dyDescent="0.2">
      <c r="A272" s="12" t="s">
        <v>749</v>
      </c>
      <c r="B272" s="13" t="s">
        <v>750</v>
      </c>
      <c r="C272" s="12" t="s">
        <v>41</v>
      </c>
      <c r="D272" s="12" t="s">
        <v>751</v>
      </c>
      <c r="E272" s="14" t="s">
        <v>72</v>
      </c>
      <c r="F272" s="15">
        <v>24</v>
      </c>
      <c r="G272" s="16">
        <v>238.71</v>
      </c>
      <c r="H272" s="16">
        <v>294.89999999999998</v>
      </c>
      <c r="I272" s="16">
        <f t="shared" si="5"/>
        <v>7077.5999999999995</v>
      </c>
    </row>
    <row r="273" spans="1:9" x14ac:dyDescent="0.2">
      <c r="A273" s="12" t="s">
        <v>752</v>
      </c>
      <c r="B273" s="13" t="s">
        <v>753</v>
      </c>
      <c r="C273" s="12" t="s">
        <v>41</v>
      </c>
      <c r="D273" s="12" t="s">
        <v>754</v>
      </c>
      <c r="E273" s="14" t="s">
        <v>72</v>
      </c>
      <c r="F273" s="15">
        <v>6</v>
      </c>
      <c r="G273" s="16">
        <v>398.99</v>
      </c>
      <c r="H273" s="16">
        <v>492.91</v>
      </c>
      <c r="I273" s="16">
        <f t="shared" si="5"/>
        <v>2957.46</v>
      </c>
    </row>
    <row r="274" spans="1:9" ht="25.5" x14ac:dyDescent="0.2">
      <c r="A274" s="12" t="s">
        <v>755</v>
      </c>
      <c r="B274" s="13" t="s">
        <v>246</v>
      </c>
      <c r="C274" s="12" t="s">
        <v>41</v>
      </c>
      <c r="D274" s="12" t="s">
        <v>247</v>
      </c>
      <c r="E274" s="14" t="s">
        <v>72</v>
      </c>
      <c r="F274" s="15">
        <v>1</v>
      </c>
      <c r="G274" s="16">
        <v>362.92</v>
      </c>
      <c r="H274" s="16">
        <v>448.35</v>
      </c>
      <c r="I274" s="16">
        <f t="shared" si="5"/>
        <v>448.35</v>
      </c>
    </row>
    <row r="275" spans="1:9" ht="25.5" x14ac:dyDescent="0.2">
      <c r="A275" s="12" t="s">
        <v>756</v>
      </c>
      <c r="B275" s="13" t="s">
        <v>757</v>
      </c>
      <c r="C275" s="12" t="s">
        <v>90</v>
      </c>
      <c r="D275" s="12" t="s">
        <v>758</v>
      </c>
      <c r="E275" s="14" t="s">
        <v>72</v>
      </c>
      <c r="F275" s="15">
        <v>31</v>
      </c>
      <c r="G275" s="16">
        <v>312.81</v>
      </c>
      <c r="H275" s="16">
        <v>386.45</v>
      </c>
      <c r="I275" s="16">
        <f t="shared" si="5"/>
        <v>11979.949999999999</v>
      </c>
    </row>
    <row r="276" spans="1:9" x14ac:dyDescent="0.2">
      <c r="A276" s="12" t="s">
        <v>759</v>
      </c>
      <c r="B276" s="13" t="s">
        <v>760</v>
      </c>
      <c r="C276" s="12" t="s">
        <v>41</v>
      </c>
      <c r="D276" s="12" t="s">
        <v>761</v>
      </c>
      <c r="E276" s="14" t="s">
        <v>158</v>
      </c>
      <c r="F276" s="15">
        <v>5.8</v>
      </c>
      <c r="G276" s="16">
        <v>83.83</v>
      </c>
      <c r="H276" s="16">
        <v>103.56</v>
      </c>
      <c r="I276" s="16">
        <f t="shared" si="5"/>
        <v>600.64800000000002</v>
      </c>
    </row>
    <row r="277" spans="1:9" x14ac:dyDescent="0.2">
      <c r="A277" s="9" t="s">
        <v>762</v>
      </c>
      <c r="B277" s="9"/>
      <c r="C277" s="9"/>
      <c r="D277" s="9" t="s">
        <v>211</v>
      </c>
      <c r="E277" s="9"/>
      <c r="F277" s="17"/>
      <c r="G277" s="9"/>
      <c r="H277" s="9"/>
      <c r="I277" s="11">
        <f>SUM(I278:I280)</f>
        <v>1980.7799999999997</v>
      </c>
    </row>
    <row r="278" spans="1:9" ht="25.5" x14ac:dyDescent="0.2">
      <c r="A278" s="12" t="s">
        <v>763</v>
      </c>
      <c r="B278" s="13" t="s">
        <v>764</v>
      </c>
      <c r="C278" s="12" t="s">
        <v>41</v>
      </c>
      <c r="D278" s="12" t="s">
        <v>765</v>
      </c>
      <c r="E278" s="14" t="s">
        <v>72</v>
      </c>
      <c r="F278" s="15">
        <v>30</v>
      </c>
      <c r="G278" s="16">
        <v>18.14</v>
      </c>
      <c r="H278" s="16">
        <v>22.41</v>
      </c>
      <c r="I278" s="16">
        <f t="shared" si="5"/>
        <v>672.3</v>
      </c>
    </row>
    <row r="279" spans="1:9" ht="38.25" x14ac:dyDescent="0.2">
      <c r="A279" s="12" t="s">
        <v>766</v>
      </c>
      <c r="B279" s="13" t="s">
        <v>216</v>
      </c>
      <c r="C279" s="12" t="s">
        <v>41</v>
      </c>
      <c r="D279" s="12" t="s">
        <v>217</v>
      </c>
      <c r="E279" s="14" t="s">
        <v>72</v>
      </c>
      <c r="F279" s="15">
        <v>34</v>
      </c>
      <c r="G279" s="16">
        <v>26.54</v>
      </c>
      <c r="H279" s="16">
        <v>32.79</v>
      </c>
      <c r="I279" s="16">
        <f t="shared" si="5"/>
        <v>1114.8599999999999</v>
      </c>
    </row>
    <row r="280" spans="1:9" ht="25.5" x14ac:dyDescent="0.2">
      <c r="A280" s="12" t="s">
        <v>767</v>
      </c>
      <c r="B280" s="13" t="s">
        <v>222</v>
      </c>
      <c r="C280" s="12" t="s">
        <v>41</v>
      </c>
      <c r="D280" s="12" t="s">
        <v>223</v>
      </c>
      <c r="E280" s="14" t="s">
        <v>72</v>
      </c>
      <c r="F280" s="15">
        <v>7</v>
      </c>
      <c r="G280" s="16">
        <v>22.39</v>
      </c>
      <c r="H280" s="16">
        <v>27.66</v>
      </c>
      <c r="I280" s="16">
        <f t="shared" si="5"/>
        <v>193.62</v>
      </c>
    </row>
    <row r="281" spans="1:9" x14ac:dyDescent="0.2">
      <c r="A281" s="9" t="s">
        <v>768</v>
      </c>
      <c r="B281" s="9"/>
      <c r="C281" s="9"/>
      <c r="D281" s="9" t="s">
        <v>769</v>
      </c>
      <c r="E281" s="9"/>
      <c r="F281" s="17"/>
      <c r="G281" s="9"/>
      <c r="H281" s="9"/>
      <c r="I281" s="11">
        <f>SUM(I282:I285)</f>
        <v>17626.38</v>
      </c>
    </row>
    <row r="282" spans="1:9" x14ac:dyDescent="0.2">
      <c r="A282" s="12" t="s">
        <v>770</v>
      </c>
      <c r="B282" s="13" t="s">
        <v>771</v>
      </c>
      <c r="C282" s="12" t="s">
        <v>41</v>
      </c>
      <c r="D282" s="12" t="s">
        <v>772</v>
      </c>
      <c r="E282" s="14" t="s">
        <v>72</v>
      </c>
      <c r="F282" s="15">
        <v>11.5</v>
      </c>
      <c r="G282" s="16">
        <v>8.81</v>
      </c>
      <c r="H282" s="16">
        <v>10.88</v>
      </c>
      <c r="I282" s="16">
        <f t="shared" si="5"/>
        <v>125.12</v>
      </c>
    </row>
    <row r="283" spans="1:9" ht="25.5" x14ac:dyDescent="0.2">
      <c r="A283" s="12" t="s">
        <v>773</v>
      </c>
      <c r="B283" s="13" t="s">
        <v>774</v>
      </c>
      <c r="C283" s="12" t="s">
        <v>41</v>
      </c>
      <c r="D283" s="12" t="s">
        <v>775</v>
      </c>
      <c r="E283" s="14" t="s">
        <v>72</v>
      </c>
      <c r="F283" s="15">
        <v>11.5</v>
      </c>
      <c r="G283" s="16">
        <v>351.27</v>
      </c>
      <c r="H283" s="16">
        <v>433.96</v>
      </c>
      <c r="I283" s="16">
        <f t="shared" si="5"/>
        <v>4990.54</v>
      </c>
    </row>
    <row r="284" spans="1:9" x14ac:dyDescent="0.2">
      <c r="A284" s="12" t="s">
        <v>776</v>
      </c>
      <c r="B284" s="13" t="s">
        <v>777</v>
      </c>
      <c r="C284" s="12" t="s">
        <v>41</v>
      </c>
      <c r="D284" s="12" t="s">
        <v>778</v>
      </c>
      <c r="E284" s="14" t="s">
        <v>72</v>
      </c>
      <c r="F284" s="15">
        <v>11.5</v>
      </c>
      <c r="G284" s="16">
        <v>333.48</v>
      </c>
      <c r="H284" s="16">
        <v>411.98</v>
      </c>
      <c r="I284" s="16">
        <f t="shared" si="5"/>
        <v>4737.7700000000004</v>
      </c>
    </row>
    <row r="285" spans="1:9" ht="25.5" x14ac:dyDescent="0.2">
      <c r="A285" s="12" t="s">
        <v>779</v>
      </c>
      <c r="B285" s="13" t="s">
        <v>780</v>
      </c>
      <c r="C285" s="12" t="s">
        <v>41</v>
      </c>
      <c r="D285" s="12" t="s">
        <v>781</v>
      </c>
      <c r="E285" s="14" t="s">
        <v>782</v>
      </c>
      <c r="F285" s="15">
        <v>1</v>
      </c>
      <c r="G285" s="16">
        <v>6291.85</v>
      </c>
      <c r="H285" s="16">
        <v>7772.95</v>
      </c>
      <c r="I285" s="16">
        <f t="shared" si="5"/>
        <v>7772.95</v>
      </c>
    </row>
    <row r="286" spans="1:9" x14ac:dyDescent="0.2">
      <c r="A286" s="9" t="s">
        <v>783</v>
      </c>
      <c r="B286" s="9"/>
      <c r="C286" s="9"/>
      <c r="D286" s="9" t="s">
        <v>784</v>
      </c>
      <c r="E286" s="9"/>
      <c r="F286" s="17"/>
      <c r="G286" s="9"/>
      <c r="H286" s="9"/>
      <c r="I286" s="11">
        <f>SUM(I287:I295)</f>
        <v>2846.4</v>
      </c>
    </row>
    <row r="287" spans="1:9" ht="38.25" x14ac:dyDescent="0.2">
      <c r="A287" s="12" t="s">
        <v>785</v>
      </c>
      <c r="B287" s="13" t="s">
        <v>786</v>
      </c>
      <c r="C287" s="12" t="s">
        <v>41</v>
      </c>
      <c r="D287" s="12" t="s">
        <v>787</v>
      </c>
      <c r="E287" s="14" t="s">
        <v>26</v>
      </c>
      <c r="F287" s="15">
        <v>1</v>
      </c>
      <c r="G287" s="16">
        <v>576.35</v>
      </c>
      <c r="H287" s="16">
        <v>712.02</v>
      </c>
      <c r="I287" s="16">
        <f t="shared" si="5"/>
        <v>712.02</v>
      </c>
    </row>
    <row r="288" spans="1:9" ht="25.5" x14ac:dyDescent="0.2">
      <c r="A288" s="12" t="s">
        <v>788</v>
      </c>
      <c r="B288" s="13" t="s">
        <v>789</v>
      </c>
      <c r="C288" s="12" t="s">
        <v>41</v>
      </c>
      <c r="D288" s="12" t="s">
        <v>790</v>
      </c>
      <c r="E288" s="14" t="s">
        <v>26</v>
      </c>
      <c r="F288" s="15">
        <v>1</v>
      </c>
      <c r="G288" s="16">
        <v>305.5</v>
      </c>
      <c r="H288" s="16">
        <v>377.41</v>
      </c>
      <c r="I288" s="16">
        <f t="shared" si="5"/>
        <v>377.41</v>
      </c>
    </row>
    <row r="289" spans="1:9" x14ac:dyDescent="0.2">
      <c r="A289" s="12" t="s">
        <v>791</v>
      </c>
      <c r="B289" s="13" t="s">
        <v>792</v>
      </c>
      <c r="C289" s="12" t="s">
        <v>41</v>
      </c>
      <c r="D289" s="12" t="s">
        <v>793</v>
      </c>
      <c r="E289" s="14" t="s">
        <v>72</v>
      </c>
      <c r="F289" s="15">
        <v>1</v>
      </c>
      <c r="G289" s="16">
        <v>215.67</v>
      </c>
      <c r="H289" s="16">
        <v>266.44</v>
      </c>
      <c r="I289" s="16">
        <f t="shared" si="5"/>
        <v>266.44</v>
      </c>
    </row>
    <row r="290" spans="1:9" x14ac:dyDescent="0.2">
      <c r="A290" s="12" t="s">
        <v>794</v>
      </c>
      <c r="B290" s="13" t="s">
        <v>795</v>
      </c>
      <c r="C290" s="12" t="s">
        <v>41</v>
      </c>
      <c r="D290" s="12" t="s">
        <v>796</v>
      </c>
      <c r="E290" s="14" t="s">
        <v>26</v>
      </c>
      <c r="F290" s="15">
        <v>1</v>
      </c>
      <c r="G290" s="16">
        <v>196.16</v>
      </c>
      <c r="H290" s="16">
        <v>242.34</v>
      </c>
      <c r="I290" s="16">
        <f t="shared" si="5"/>
        <v>242.34</v>
      </c>
    </row>
    <row r="291" spans="1:9" x14ac:dyDescent="0.2">
      <c r="A291" s="12" t="s">
        <v>797</v>
      </c>
      <c r="B291" s="13" t="s">
        <v>798</v>
      </c>
      <c r="C291" s="12" t="s">
        <v>41</v>
      </c>
      <c r="D291" s="12" t="s">
        <v>799</v>
      </c>
      <c r="E291" s="14" t="s">
        <v>26</v>
      </c>
      <c r="F291" s="15">
        <v>1</v>
      </c>
      <c r="G291" s="16">
        <v>279.72000000000003</v>
      </c>
      <c r="H291" s="16">
        <v>345.57</v>
      </c>
      <c r="I291" s="16">
        <f t="shared" si="5"/>
        <v>345.57</v>
      </c>
    </row>
    <row r="292" spans="1:9" ht="38.25" x14ac:dyDescent="0.2">
      <c r="A292" s="12" t="s">
        <v>800</v>
      </c>
      <c r="B292" s="13" t="s">
        <v>801</v>
      </c>
      <c r="C292" s="12" t="s">
        <v>41</v>
      </c>
      <c r="D292" s="12" t="s">
        <v>802</v>
      </c>
      <c r="E292" s="14" t="s">
        <v>26</v>
      </c>
      <c r="F292" s="15">
        <v>1</v>
      </c>
      <c r="G292" s="16">
        <v>89.12</v>
      </c>
      <c r="H292" s="16">
        <v>110.1</v>
      </c>
      <c r="I292" s="16">
        <f t="shared" si="5"/>
        <v>110.1</v>
      </c>
    </row>
    <row r="293" spans="1:9" x14ac:dyDescent="0.2">
      <c r="A293" s="12" t="s">
        <v>803</v>
      </c>
      <c r="B293" s="13" t="s">
        <v>804</v>
      </c>
      <c r="C293" s="12" t="s">
        <v>41</v>
      </c>
      <c r="D293" s="12" t="s">
        <v>805</v>
      </c>
      <c r="E293" s="14" t="s">
        <v>26</v>
      </c>
      <c r="F293" s="15">
        <v>1</v>
      </c>
      <c r="G293" s="16">
        <v>84.03</v>
      </c>
      <c r="H293" s="16">
        <v>103.81</v>
      </c>
      <c r="I293" s="16">
        <f t="shared" si="5"/>
        <v>103.81</v>
      </c>
    </row>
    <row r="294" spans="1:9" x14ac:dyDescent="0.2">
      <c r="A294" s="12" t="s">
        <v>806</v>
      </c>
      <c r="B294" s="13" t="s">
        <v>807</v>
      </c>
      <c r="C294" s="12" t="s">
        <v>41</v>
      </c>
      <c r="D294" s="12" t="s">
        <v>808</v>
      </c>
      <c r="E294" s="14" t="s">
        <v>26</v>
      </c>
      <c r="F294" s="15">
        <v>1</v>
      </c>
      <c r="G294" s="16">
        <v>378.14</v>
      </c>
      <c r="H294" s="16">
        <v>467.15</v>
      </c>
      <c r="I294" s="16">
        <f t="shared" si="5"/>
        <v>467.15</v>
      </c>
    </row>
    <row r="295" spans="1:9" x14ac:dyDescent="0.2">
      <c r="A295" s="12" t="s">
        <v>809</v>
      </c>
      <c r="B295" s="13" t="s">
        <v>810</v>
      </c>
      <c r="C295" s="12" t="s">
        <v>41</v>
      </c>
      <c r="D295" s="12" t="s">
        <v>811</v>
      </c>
      <c r="E295" s="14" t="s">
        <v>26</v>
      </c>
      <c r="F295" s="15">
        <v>1</v>
      </c>
      <c r="G295" s="16">
        <v>179.34</v>
      </c>
      <c r="H295" s="16">
        <v>221.56</v>
      </c>
      <c r="I295" s="16">
        <f t="shared" si="5"/>
        <v>221.56</v>
      </c>
    </row>
    <row r="296" spans="1:9" x14ac:dyDescent="0.2">
      <c r="A296" s="9" t="s">
        <v>812</v>
      </c>
      <c r="B296" s="9"/>
      <c r="C296" s="9"/>
      <c r="D296" s="9" t="s">
        <v>813</v>
      </c>
      <c r="E296" s="9"/>
      <c r="F296" s="17"/>
      <c r="G296" s="9"/>
      <c r="H296" s="9"/>
      <c r="I296" s="11">
        <f>I297</f>
        <v>3531.7200000000003</v>
      </c>
    </row>
    <row r="297" spans="1:9" x14ac:dyDescent="0.2">
      <c r="A297" s="12" t="s">
        <v>814</v>
      </c>
      <c r="B297" s="13" t="s">
        <v>815</v>
      </c>
      <c r="C297" s="12" t="s">
        <v>41</v>
      </c>
      <c r="D297" s="12" t="s">
        <v>816</v>
      </c>
      <c r="E297" s="14" t="s">
        <v>158</v>
      </c>
      <c r="F297" s="15">
        <v>12</v>
      </c>
      <c r="G297" s="16">
        <v>238.23</v>
      </c>
      <c r="H297" s="16">
        <v>294.31</v>
      </c>
      <c r="I297" s="16">
        <f t="shared" si="5"/>
        <v>3531.7200000000003</v>
      </c>
    </row>
    <row r="298" spans="1:9" x14ac:dyDescent="0.2">
      <c r="A298" s="9" t="s">
        <v>817</v>
      </c>
      <c r="B298" s="9"/>
      <c r="C298" s="9"/>
      <c r="D298" s="9" t="s">
        <v>818</v>
      </c>
      <c r="E298" s="9"/>
      <c r="F298" s="17"/>
      <c r="G298" s="9"/>
      <c r="H298" s="9"/>
      <c r="I298" s="11">
        <f>I299+I300+I301</f>
        <v>445.40780000000001</v>
      </c>
    </row>
    <row r="299" spans="1:9" x14ac:dyDescent="0.2">
      <c r="A299" s="12" t="s">
        <v>819</v>
      </c>
      <c r="B299" s="13" t="s">
        <v>820</v>
      </c>
      <c r="C299" s="12" t="s">
        <v>41</v>
      </c>
      <c r="D299" s="12" t="s">
        <v>821</v>
      </c>
      <c r="E299" s="14" t="s">
        <v>72</v>
      </c>
      <c r="F299" s="15">
        <v>0.12</v>
      </c>
      <c r="G299" s="16">
        <v>3.84</v>
      </c>
      <c r="H299" s="16">
        <v>4.74</v>
      </c>
      <c r="I299" s="16">
        <f t="shared" si="5"/>
        <v>0.56879999999999997</v>
      </c>
    </row>
    <row r="300" spans="1:9" ht="38.25" x14ac:dyDescent="0.2">
      <c r="A300" s="12" t="s">
        <v>822</v>
      </c>
      <c r="B300" s="13" t="s">
        <v>307</v>
      </c>
      <c r="C300" s="12" t="s">
        <v>41</v>
      </c>
      <c r="D300" s="12" t="s">
        <v>308</v>
      </c>
      <c r="E300" s="14" t="s">
        <v>72</v>
      </c>
      <c r="F300" s="15">
        <v>3.82</v>
      </c>
      <c r="G300" s="16">
        <v>76.67</v>
      </c>
      <c r="H300" s="16">
        <v>94.72</v>
      </c>
      <c r="I300" s="16">
        <f t="shared" si="5"/>
        <v>361.8304</v>
      </c>
    </row>
    <row r="301" spans="1:9" x14ac:dyDescent="0.2">
      <c r="A301" s="12" t="s">
        <v>823</v>
      </c>
      <c r="B301" s="13" t="s">
        <v>733</v>
      </c>
      <c r="C301" s="12" t="s">
        <v>41</v>
      </c>
      <c r="D301" s="12" t="s">
        <v>734</v>
      </c>
      <c r="E301" s="14" t="s">
        <v>72</v>
      </c>
      <c r="F301" s="15">
        <v>3.82</v>
      </c>
      <c r="G301" s="16">
        <v>17.59</v>
      </c>
      <c r="H301" s="16">
        <v>21.73</v>
      </c>
      <c r="I301" s="16">
        <f t="shared" ref="I301" si="6">F301*H301</f>
        <v>83.008600000000001</v>
      </c>
    </row>
    <row r="302" spans="1:9" x14ac:dyDescent="0.2">
      <c r="A302" s="9" t="s">
        <v>824</v>
      </c>
      <c r="B302" s="9"/>
      <c r="C302" s="9"/>
      <c r="D302" s="9" t="s">
        <v>825</v>
      </c>
      <c r="E302" s="9"/>
      <c r="F302" s="17"/>
      <c r="G302" s="9"/>
      <c r="H302" s="9"/>
      <c r="I302" s="11">
        <f>I303+I304</f>
        <v>1513.85</v>
      </c>
    </row>
    <row r="303" spans="1:9" ht="38.25" x14ac:dyDescent="0.2">
      <c r="A303" s="12" t="s">
        <v>826</v>
      </c>
      <c r="B303" s="13" t="s">
        <v>307</v>
      </c>
      <c r="C303" s="12" t="s">
        <v>41</v>
      </c>
      <c r="D303" s="12" t="s">
        <v>308</v>
      </c>
      <c r="E303" s="14" t="s">
        <v>72</v>
      </c>
      <c r="F303" s="15">
        <v>13</v>
      </c>
      <c r="G303" s="16">
        <v>76.67</v>
      </c>
      <c r="H303" s="16">
        <v>94.72</v>
      </c>
      <c r="I303" s="16">
        <f t="shared" ref="I303:I338" si="7">F303*H303</f>
        <v>1231.3599999999999</v>
      </c>
    </row>
    <row r="304" spans="1:9" x14ac:dyDescent="0.2">
      <c r="A304" s="12" t="s">
        <v>827</v>
      </c>
      <c r="B304" s="13" t="s">
        <v>733</v>
      </c>
      <c r="C304" s="12" t="s">
        <v>41</v>
      </c>
      <c r="D304" s="12" t="s">
        <v>734</v>
      </c>
      <c r="E304" s="14" t="s">
        <v>72</v>
      </c>
      <c r="F304" s="15">
        <v>13</v>
      </c>
      <c r="G304" s="16">
        <v>17.59</v>
      </c>
      <c r="H304" s="16">
        <v>21.73</v>
      </c>
      <c r="I304" s="16">
        <f t="shared" si="7"/>
        <v>282.49</v>
      </c>
    </row>
    <row r="305" spans="1:9" x14ac:dyDescent="0.2">
      <c r="A305" s="9" t="s">
        <v>828</v>
      </c>
      <c r="B305" s="9"/>
      <c r="C305" s="9"/>
      <c r="D305" s="9" t="s">
        <v>829</v>
      </c>
      <c r="E305" s="9"/>
      <c r="F305" s="17"/>
      <c r="G305" s="9"/>
      <c r="H305" s="9"/>
      <c r="I305" s="11">
        <f>I306+I307</f>
        <v>13881.689999999999</v>
      </c>
    </row>
    <row r="306" spans="1:9" ht="25.5" x14ac:dyDescent="0.2">
      <c r="A306" s="12" t="s">
        <v>830</v>
      </c>
      <c r="B306" s="13" t="s">
        <v>831</v>
      </c>
      <c r="C306" s="12" t="s">
        <v>41</v>
      </c>
      <c r="D306" s="12" t="s">
        <v>832</v>
      </c>
      <c r="E306" s="14" t="s">
        <v>26</v>
      </c>
      <c r="F306" s="15">
        <v>2</v>
      </c>
      <c r="G306" s="16">
        <v>4308.08</v>
      </c>
      <c r="H306" s="16">
        <v>5322.2</v>
      </c>
      <c r="I306" s="16">
        <f t="shared" si="7"/>
        <v>10644.4</v>
      </c>
    </row>
    <row r="307" spans="1:9" ht="25.5" x14ac:dyDescent="0.2">
      <c r="A307" s="12" t="s">
        <v>833</v>
      </c>
      <c r="B307" s="13" t="s">
        <v>834</v>
      </c>
      <c r="C307" s="12" t="s">
        <v>41</v>
      </c>
      <c r="D307" s="12" t="s">
        <v>835</v>
      </c>
      <c r="E307" s="14" t="s">
        <v>26</v>
      </c>
      <c r="F307" s="15">
        <v>1</v>
      </c>
      <c r="G307" s="16">
        <v>2620.44</v>
      </c>
      <c r="H307" s="16">
        <v>3237.29</v>
      </c>
      <c r="I307" s="16">
        <f t="shared" si="7"/>
        <v>3237.29</v>
      </c>
    </row>
    <row r="308" spans="1:9" x14ac:dyDescent="0.2">
      <c r="A308" s="9" t="s">
        <v>836</v>
      </c>
      <c r="B308" s="9"/>
      <c r="C308" s="9"/>
      <c r="D308" s="9" t="s">
        <v>837</v>
      </c>
      <c r="E308" s="9"/>
      <c r="F308" s="17"/>
      <c r="G308" s="9"/>
      <c r="H308" s="9"/>
      <c r="I308" s="11">
        <f>SUM(I309:I319)</f>
        <v>23928.289999999997</v>
      </c>
    </row>
    <row r="309" spans="1:9" x14ac:dyDescent="0.2">
      <c r="A309" s="12" t="s">
        <v>838</v>
      </c>
      <c r="B309" s="13" t="s">
        <v>839</v>
      </c>
      <c r="C309" s="12" t="s">
        <v>41</v>
      </c>
      <c r="D309" s="12" t="s">
        <v>840</v>
      </c>
      <c r="E309" s="14" t="s">
        <v>26</v>
      </c>
      <c r="F309" s="15">
        <v>2</v>
      </c>
      <c r="G309" s="16">
        <v>110.55</v>
      </c>
      <c r="H309" s="16">
        <v>136.57</v>
      </c>
      <c r="I309" s="16">
        <f t="shared" si="7"/>
        <v>273.14</v>
      </c>
    </row>
    <row r="310" spans="1:9" x14ac:dyDescent="0.2">
      <c r="A310" s="12" t="s">
        <v>841</v>
      </c>
      <c r="B310" s="13" t="s">
        <v>842</v>
      </c>
      <c r="C310" s="12" t="s">
        <v>41</v>
      </c>
      <c r="D310" s="12" t="s">
        <v>843</v>
      </c>
      <c r="E310" s="14" t="s">
        <v>26</v>
      </c>
      <c r="F310" s="15">
        <v>1</v>
      </c>
      <c r="G310" s="16">
        <v>106.19</v>
      </c>
      <c r="H310" s="16">
        <v>131.19</v>
      </c>
      <c r="I310" s="16">
        <f t="shared" si="7"/>
        <v>131.19</v>
      </c>
    </row>
    <row r="311" spans="1:9" x14ac:dyDescent="0.2">
      <c r="A311" s="12" t="s">
        <v>844</v>
      </c>
      <c r="B311" s="13" t="s">
        <v>845</v>
      </c>
      <c r="C311" s="12" t="s">
        <v>41</v>
      </c>
      <c r="D311" s="12" t="s">
        <v>846</v>
      </c>
      <c r="E311" s="14" t="s">
        <v>26</v>
      </c>
      <c r="F311" s="15">
        <v>3</v>
      </c>
      <c r="G311" s="16">
        <v>92.95</v>
      </c>
      <c r="H311" s="16">
        <v>114.83</v>
      </c>
      <c r="I311" s="16">
        <f t="shared" si="7"/>
        <v>344.49</v>
      </c>
    </row>
    <row r="312" spans="1:9" x14ac:dyDescent="0.2">
      <c r="A312" s="12" t="s">
        <v>847</v>
      </c>
      <c r="B312" s="13" t="s">
        <v>848</v>
      </c>
      <c r="C312" s="12" t="s">
        <v>41</v>
      </c>
      <c r="D312" s="12" t="s">
        <v>849</v>
      </c>
      <c r="E312" s="14" t="s">
        <v>26</v>
      </c>
      <c r="F312" s="15">
        <v>26</v>
      </c>
      <c r="G312" s="16">
        <v>15.21</v>
      </c>
      <c r="H312" s="16">
        <v>18.79</v>
      </c>
      <c r="I312" s="16">
        <f t="shared" si="7"/>
        <v>488.53999999999996</v>
      </c>
    </row>
    <row r="313" spans="1:9" x14ac:dyDescent="0.2">
      <c r="A313" s="12" t="s">
        <v>850</v>
      </c>
      <c r="B313" s="13" t="s">
        <v>851</v>
      </c>
      <c r="C313" s="12" t="s">
        <v>41</v>
      </c>
      <c r="D313" s="12" t="s">
        <v>852</v>
      </c>
      <c r="E313" s="14" t="s">
        <v>26</v>
      </c>
      <c r="F313" s="15">
        <v>130</v>
      </c>
      <c r="G313" s="16">
        <v>17.350000000000001</v>
      </c>
      <c r="H313" s="16">
        <v>21.43</v>
      </c>
      <c r="I313" s="16">
        <f t="shared" si="7"/>
        <v>2785.9</v>
      </c>
    </row>
    <row r="314" spans="1:9" x14ac:dyDescent="0.2">
      <c r="A314" s="12" t="s">
        <v>853</v>
      </c>
      <c r="B314" s="13" t="s">
        <v>854</v>
      </c>
      <c r="C314" s="12" t="s">
        <v>41</v>
      </c>
      <c r="D314" s="12" t="s">
        <v>855</v>
      </c>
      <c r="E314" s="14" t="s">
        <v>26</v>
      </c>
      <c r="F314" s="15">
        <v>345</v>
      </c>
      <c r="G314" s="16">
        <v>37.29</v>
      </c>
      <c r="H314" s="16">
        <v>46.07</v>
      </c>
      <c r="I314" s="16">
        <f t="shared" si="7"/>
        <v>15894.15</v>
      </c>
    </row>
    <row r="315" spans="1:9" x14ac:dyDescent="0.2">
      <c r="A315" s="12" t="s">
        <v>856</v>
      </c>
      <c r="B315" s="13" t="s">
        <v>857</v>
      </c>
      <c r="C315" s="12" t="s">
        <v>41</v>
      </c>
      <c r="D315" s="12" t="s">
        <v>858</v>
      </c>
      <c r="E315" s="14" t="s">
        <v>26</v>
      </c>
      <c r="F315" s="15">
        <v>55</v>
      </c>
      <c r="G315" s="16">
        <v>6.23</v>
      </c>
      <c r="H315" s="16">
        <v>7.7</v>
      </c>
      <c r="I315" s="16">
        <f t="shared" si="7"/>
        <v>423.5</v>
      </c>
    </row>
    <row r="316" spans="1:9" x14ac:dyDescent="0.2">
      <c r="A316" s="12" t="s">
        <v>859</v>
      </c>
      <c r="B316" s="13" t="s">
        <v>860</v>
      </c>
      <c r="C316" s="12" t="s">
        <v>41</v>
      </c>
      <c r="D316" s="12" t="s">
        <v>861</v>
      </c>
      <c r="E316" s="14" t="s">
        <v>72</v>
      </c>
      <c r="F316" s="15">
        <v>91</v>
      </c>
      <c r="G316" s="16">
        <v>15.77</v>
      </c>
      <c r="H316" s="16">
        <v>19.48</v>
      </c>
      <c r="I316" s="16">
        <f t="shared" si="7"/>
        <v>1772.68</v>
      </c>
    </row>
    <row r="317" spans="1:9" x14ac:dyDescent="0.2">
      <c r="A317" s="12" t="s">
        <v>862</v>
      </c>
      <c r="B317" s="13" t="s">
        <v>863</v>
      </c>
      <c r="C317" s="12" t="s">
        <v>90</v>
      </c>
      <c r="D317" s="12" t="s">
        <v>864</v>
      </c>
      <c r="E317" s="14" t="s">
        <v>72</v>
      </c>
      <c r="F317" s="15">
        <v>9</v>
      </c>
      <c r="G317" s="16">
        <v>43.63</v>
      </c>
      <c r="H317" s="16">
        <v>53.9</v>
      </c>
      <c r="I317" s="16">
        <f t="shared" si="7"/>
        <v>485.09999999999997</v>
      </c>
    </row>
    <row r="318" spans="1:9" ht="25.5" x14ac:dyDescent="0.2">
      <c r="A318" s="12" t="s">
        <v>865</v>
      </c>
      <c r="B318" s="13" t="s">
        <v>866</v>
      </c>
      <c r="C318" s="12" t="s">
        <v>41</v>
      </c>
      <c r="D318" s="12" t="s">
        <v>867</v>
      </c>
      <c r="E318" s="14" t="s">
        <v>158</v>
      </c>
      <c r="F318" s="15">
        <v>48</v>
      </c>
      <c r="G318" s="16">
        <v>21.45</v>
      </c>
      <c r="H318" s="16">
        <v>26.5</v>
      </c>
      <c r="I318" s="16">
        <f t="shared" si="7"/>
        <v>1272</v>
      </c>
    </row>
    <row r="319" spans="1:9" x14ac:dyDescent="0.2">
      <c r="A319" s="12" t="s">
        <v>868</v>
      </c>
      <c r="B319" s="13" t="s">
        <v>869</v>
      </c>
      <c r="C319" s="12" t="s">
        <v>90</v>
      </c>
      <c r="D319" s="12" t="s">
        <v>870</v>
      </c>
      <c r="E319" s="14" t="s">
        <v>358</v>
      </c>
      <c r="F319" s="15">
        <v>48</v>
      </c>
      <c r="G319" s="16">
        <v>0.97</v>
      </c>
      <c r="H319" s="16">
        <v>1.2</v>
      </c>
      <c r="I319" s="16">
        <f t="shared" si="7"/>
        <v>57.599999999999994</v>
      </c>
    </row>
    <row r="320" spans="1:9" x14ac:dyDescent="0.2">
      <c r="A320" s="9" t="s">
        <v>871</v>
      </c>
      <c r="B320" s="9"/>
      <c r="C320" s="9"/>
      <c r="D320" s="9" t="s">
        <v>872</v>
      </c>
      <c r="E320" s="9"/>
      <c r="F320" s="17"/>
      <c r="G320" s="9"/>
      <c r="H320" s="9"/>
      <c r="I320" s="11">
        <f>SUM(I321:I324)</f>
        <v>36825.619999999995</v>
      </c>
    </row>
    <row r="321" spans="1:9" ht="25.5" x14ac:dyDescent="0.2">
      <c r="A321" s="12" t="s">
        <v>873</v>
      </c>
      <c r="B321" s="13" t="s">
        <v>874</v>
      </c>
      <c r="C321" s="12" t="s">
        <v>41</v>
      </c>
      <c r="D321" s="12" t="s">
        <v>875</v>
      </c>
      <c r="E321" s="14" t="s">
        <v>158</v>
      </c>
      <c r="F321" s="15">
        <v>23</v>
      </c>
      <c r="G321" s="16">
        <v>1225.6300000000001</v>
      </c>
      <c r="H321" s="16">
        <v>1514.14</v>
      </c>
      <c r="I321" s="16">
        <f t="shared" si="7"/>
        <v>34825.22</v>
      </c>
    </row>
    <row r="322" spans="1:9" x14ac:dyDescent="0.2">
      <c r="A322" s="12" t="s">
        <v>876</v>
      </c>
      <c r="B322" s="13" t="s">
        <v>877</v>
      </c>
      <c r="C322" s="12" t="s">
        <v>90</v>
      </c>
      <c r="D322" s="12" t="s">
        <v>878</v>
      </c>
      <c r="E322" s="14" t="s">
        <v>72</v>
      </c>
      <c r="F322" s="15">
        <v>132</v>
      </c>
      <c r="G322" s="16">
        <v>6.9</v>
      </c>
      <c r="H322" s="16">
        <v>8.52</v>
      </c>
      <c r="I322" s="16">
        <f t="shared" si="7"/>
        <v>1124.6399999999999</v>
      </c>
    </row>
    <row r="323" spans="1:9" ht="25.5" x14ac:dyDescent="0.2">
      <c r="A323" s="12" t="s">
        <v>879</v>
      </c>
      <c r="B323" s="13" t="s">
        <v>880</v>
      </c>
      <c r="C323" s="12" t="s">
        <v>41</v>
      </c>
      <c r="D323" s="12" t="s">
        <v>881</v>
      </c>
      <c r="E323" s="14" t="s">
        <v>72</v>
      </c>
      <c r="F323" s="15">
        <v>8</v>
      </c>
      <c r="G323" s="16">
        <v>71.02</v>
      </c>
      <c r="H323" s="16">
        <v>87.74</v>
      </c>
      <c r="I323" s="16">
        <f t="shared" si="7"/>
        <v>701.92</v>
      </c>
    </row>
    <row r="324" spans="1:9" x14ac:dyDescent="0.2">
      <c r="A324" s="12" t="s">
        <v>882</v>
      </c>
      <c r="B324" s="13" t="s">
        <v>733</v>
      </c>
      <c r="C324" s="12" t="s">
        <v>41</v>
      </c>
      <c r="D324" s="12" t="s">
        <v>734</v>
      </c>
      <c r="E324" s="14" t="s">
        <v>72</v>
      </c>
      <c r="F324" s="15">
        <v>8</v>
      </c>
      <c r="G324" s="16">
        <v>17.59</v>
      </c>
      <c r="H324" s="16">
        <v>21.73</v>
      </c>
      <c r="I324" s="16">
        <f t="shared" si="7"/>
        <v>173.84</v>
      </c>
    </row>
    <row r="325" spans="1:9" x14ac:dyDescent="0.2">
      <c r="A325" s="9" t="s">
        <v>883</v>
      </c>
      <c r="B325" s="9"/>
      <c r="C325" s="9"/>
      <c r="D325" s="9" t="s">
        <v>884</v>
      </c>
      <c r="E325" s="9"/>
      <c r="F325" s="17"/>
      <c r="G325" s="9"/>
      <c r="H325" s="9"/>
      <c r="I325" s="11">
        <f>SUM(I326:I334)</f>
        <v>844.46990000000005</v>
      </c>
    </row>
    <row r="326" spans="1:9" ht="25.5" x14ac:dyDescent="0.2">
      <c r="A326" s="12" t="s">
        <v>885</v>
      </c>
      <c r="B326" s="13" t="s">
        <v>886</v>
      </c>
      <c r="C326" s="12" t="s">
        <v>41</v>
      </c>
      <c r="D326" s="12" t="s">
        <v>887</v>
      </c>
      <c r="E326" s="14" t="s">
        <v>72</v>
      </c>
      <c r="F326" s="15">
        <v>0.09</v>
      </c>
      <c r="G326" s="16">
        <v>29.56</v>
      </c>
      <c r="H326" s="16">
        <v>36.520000000000003</v>
      </c>
      <c r="I326" s="16">
        <f t="shared" si="7"/>
        <v>3.2867999999999999</v>
      </c>
    </row>
    <row r="327" spans="1:9" ht="38.25" x14ac:dyDescent="0.2">
      <c r="A327" s="12" t="s">
        <v>888</v>
      </c>
      <c r="B327" s="13" t="s">
        <v>714</v>
      </c>
      <c r="C327" s="12" t="s">
        <v>41</v>
      </c>
      <c r="D327" s="12" t="s">
        <v>715</v>
      </c>
      <c r="E327" s="14" t="s">
        <v>72</v>
      </c>
      <c r="F327" s="15">
        <v>0.9</v>
      </c>
      <c r="G327" s="16">
        <v>51.51</v>
      </c>
      <c r="H327" s="16">
        <v>63.64</v>
      </c>
      <c r="I327" s="16">
        <f t="shared" si="7"/>
        <v>57.276000000000003</v>
      </c>
    </row>
    <row r="328" spans="1:9" x14ac:dyDescent="0.2">
      <c r="A328" s="12" t="s">
        <v>889</v>
      </c>
      <c r="B328" s="13" t="s">
        <v>733</v>
      </c>
      <c r="C328" s="12" t="s">
        <v>41</v>
      </c>
      <c r="D328" s="12" t="s">
        <v>734</v>
      </c>
      <c r="E328" s="14" t="s">
        <v>72</v>
      </c>
      <c r="F328" s="15">
        <v>0.9</v>
      </c>
      <c r="G328" s="16">
        <v>17.59</v>
      </c>
      <c r="H328" s="16">
        <v>21.73</v>
      </c>
      <c r="I328" s="16">
        <f t="shared" si="7"/>
        <v>19.557000000000002</v>
      </c>
    </row>
    <row r="329" spans="1:9" x14ac:dyDescent="0.2">
      <c r="A329" s="12" t="s">
        <v>890</v>
      </c>
      <c r="B329" s="13" t="s">
        <v>891</v>
      </c>
      <c r="C329" s="12" t="s">
        <v>41</v>
      </c>
      <c r="D329" s="12" t="s">
        <v>892</v>
      </c>
      <c r="E329" s="14" t="s">
        <v>72</v>
      </c>
      <c r="F329" s="15">
        <v>1.4</v>
      </c>
      <c r="G329" s="16">
        <v>131.78</v>
      </c>
      <c r="H329" s="16">
        <v>162.80000000000001</v>
      </c>
      <c r="I329" s="16">
        <f t="shared" si="7"/>
        <v>227.92</v>
      </c>
    </row>
    <row r="330" spans="1:9" x14ac:dyDescent="0.2">
      <c r="A330" s="12" t="s">
        <v>893</v>
      </c>
      <c r="B330" s="13" t="s">
        <v>894</v>
      </c>
      <c r="C330" s="12" t="s">
        <v>41</v>
      </c>
      <c r="D330" s="12" t="s">
        <v>895</v>
      </c>
      <c r="E330" s="14" t="s">
        <v>76</v>
      </c>
      <c r="F330" s="15">
        <v>0.06</v>
      </c>
      <c r="G330" s="16">
        <v>451.6</v>
      </c>
      <c r="H330" s="16">
        <v>557.91</v>
      </c>
      <c r="I330" s="16">
        <f t="shared" si="7"/>
        <v>33.474599999999995</v>
      </c>
    </row>
    <row r="331" spans="1:9" ht="25.5" x14ac:dyDescent="0.2">
      <c r="A331" s="12" t="s">
        <v>896</v>
      </c>
      <c r="B331" s="13" t="s">
        <v>690</v>
      </c>
      <c r="C331" s="12" t="s">
        <v>41</v>
      </c>
      <c r="D331" s="12" t="s">
        <v>691</v>
      </c>
      <c r="E331" s="14" t="s">
        <v>72</v>
      </c>
      <c r="F331" s="15">
        <v>1.1499999999999999</v>
      </c>
      <c r="G331" s="16">
        <v>20.18</v>
      </c>
      <c r="H331" s="16">
        <v>24.93</v>
      </c>
      <c r="I331" s="16">
        <f t="shared" si="7"/>
        <v>28.669499999999996</v>
      </c>
    </row>
    <row r="332" spans="1:9" ht="25.5" x14ac:dyDescent="0.2">
      <c r="A332" s="12" t="s">
        <v>897</v>
      </c>
      <c r="B332" s="13" t="s">
        <v>898</v>
      </c>
      <c r="C332" s="12" t="s">
        <v>41</v>
      </c>
      <c r="D332" s="12" t="s">
        <v>899</v>
      </c>
      <c r="E332" s="14" t="s">
        <v>72</v>
      </c>
      <c r="F332" s="15">
        <v>1.1499999999999999</v>
      </c>
      <c r="G332" s="16">
        <v>5.31</v>
      </c>
      <c r="H332" s="16">
        <v>6.56</v>
      </c>
      <c r="I332" s="16">
        <f t="shared" si="7"/>
        <v>7.5439999999999987</v>
      </c>
    </row>
    <row r="333" spans="1:9" ht="25.5" x14ac:dyDescent="0.2">
      <c r="A333" s="12" t="s">
        <v>900</v>
      </c>
      <c r="B333" s="13" t="s">
        <v>901</v>
      </c>
      <c r="C333" s="12" t="s">
        <v>41</v>
      </c>
      <c r="D333" s="12" t="s">
        <v>902</v>
      </c>
      <c r="E333" s="14" t="s">
        <v>72</v>
      </c>
      <c r="F333" s="15">
        <v>1.1000000000000001</v>
      </c>
      <c r="G333" s="16">
        <v>318.29000000000002</v>
      </c>
      <c r="H333" s="16">
        <v>393.22</v>
      </c>
      <c r="I333" s="16">
        <f t="shared" si="7"/>
        <v>432.54200000000009</v>
      </c>
    </row>
    <row r="334" spans="1:9" x14ac:dyDescent="0.2">
      <c r="A334" s="12" t="s">
        <v>903</v>
      </c>
      <c r="B334" s="13" t="s">
        <v>904</v>
      </c>
      <c r="C334" s="12" t="s">
        <v>41</v>
      </c>
      <c r="D334" s="12" t="s">
        <v>905</v>
      </c>
      <c r="E334" s="14" t="s">
        <v>26</v>
      </c>
      <c r="F334" s="15">
        <v>1</v>
      </c>
      <c r="G334" s="16">
        <v>27.68</v>
      </c>
      <c r="H334" s="16">
        <v>34.200000000000003</v>
      </c>
      <c r="I334" s="16">
        <f t="shared" si="7"/>
        <v>34.200000000000003</v>
      </c>
    </row>
    <row r="335" spans="1:9" x14ac:dyDescent="0.2">
      <c r="A335" s="9" t="s">
        <v>906</v>
      </c>
      <c r="B335" s="9"/>
      <c r="C335" s="9"/>
      <c r="D335" s="9" t="s">
        <v>907</v>
      </c>
      <c r="E335" s="9"/>
      <c r="F335" s="17"/>
      <c r="G335" s="9"/>
      <c r="H335" s="9"/>
      <c r="I335" s="11">
        <f>I336</f>
        <v>132229.49</v>
      </c>
    </row>
    <row r="336" spans="1:9" ht="38.25" x14ac:dyDescent="0.2">
      <c r="A336" s="12" t="s">
        <v>908</v>
      </c>
      <c r="B336" s="13" t="s">
        <v>909</v>
      </c>
      <c r="C336" s="12" t="s">
        <v>41</v>
      </c>
      <c r="D336" s="12" t="s">
        <v>910</v>
      </c>
      <c r="E336" s="14" t="s">
        <v>26</v>
      </c>
      <c r="F336" s="15">
        <v>1</v>
      </c>
      <c r="G336" s="16">
        <v>107033.75</v>
      </c>
      <c r="H336" s="16">
        <v>132229.49</v>
      </c>
      <c r="I336" s="16">
        <f t="shared" si="7"/>
        <v>132229.49</v>
      </c>
    </row>
    <row r="337" spans="1:10" x14ac:dyDescent="0.2">
      <c r="A337" s="9" t="s">
        <v>911</v>
      </c>
      <c r="B337" s="9"/>
      <c r="C337" s="9"/>
      <c r="D337" s="9" t="s">
        <v>912</v>
      </c>
      <c r="E337" s="9"/>
      <c r="F337" s="17"/>
      <c r="G337" s="9"/>
      <c r="H337" s="9"/>
      <c r="I337" s="11">
        <f>I338</f>
        <v>8312.7099999999991</v>
      </c>
    </row>
    <row r="338" spans="1:10" ht="25.5" x14ac:dyDescent="0.2">
      <c r="A338" s="12" t="s">
        <v>913</v>
      </c>
      <c r="B338" s="13" t="s">
        <v>914</v>
      </c>
      <c r="C338" s="12" t="s">
        <v>41</v>
      </c>
      <c r="D338" s="12" t="s">
        <v>915</v>
      </c>
      <c r="E338" s="14" t="s">
        <v>26</v>
      </c>
      <c r="F338" s="15">
        <v>1</v>
      </c>
      <c r="G338" s="16">
        <v>6728.76</v>
      </c>
      <c r="H338" s="16">
        <v>8312.7099999999991</v>
      </c>
      <c r="I338" s="16">
        <f t="shared" si="7"/>
        <v>8312.7099999999991</v>
      </c>
    </row>
    <row r="339" spans="1:10" x14ac:dyDescent="0.2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10" ht="14.25" customHeight="1" x14ac:dyDescent="0.2">
      <c r="A340" s="19" t="s">
        <v>916</v>
      </c>
      <c r="B340" s="19"/>
      <c r="C340" s="19"/>
      <c r="D340" s="19"/>
      <c r="E340" s="19"/>
      <c r="F340" s="19"/>
      <c r="G340" s="19"/>
      <c r="H340" s="19">
        <v>555662.22</v>
      </c>
      <c r="I340" s="19"/>
    </row>
    <row r="341" spans="1:10" ht="14.25" customHeight="1" x14ac:dyDescent="0.2">
      <c r="A341" s="19" t="s">
        <v>917</v>
      </c>
      <c r="B341" s="19"/>
      <c r="C341" s="19"/>
      <c r="D341" s="19"/>
      <c r="E341" s="19"/>
      <c r="F341" s="19"/>
      <c r="G341" s="19"/>
      <c r="H341" s="19">
        <v>130802.89</v>
      </c>
      <c r="I341" s="19"/>
    </row>
    <row r="342" spans="1:10" ht="14.25" customHeight="1" x14ac:dyDescent="0.2">
      <c r="A342" s="19" t="s">
        <v>918</v>
      </c>
      <c r="B342" s="19"/>
      <c r="C342" s="19"/>
      <c r="D342" s="19"/>
      <c r="E342" s="19"/>
      <c r="F342" s="19"/>
      <c r="G342" s="19"/>
      <c r="H342" s="19">
        <f>I5+I21+I235</f>
        <v>686465.10570000007</v>
      </c>
      <c r="I342" s="19"/>
    </row>
    <row r="343" spans="1:10" ht="60" customHeight="1" x14ac:dyDescent="0.2">
      <c r="A343" s="20"/>
      <c r="B343" s="20"/>
      <c r="C343" s="20"/>
      <c r="D343" s="20"/>
      <c r="E343" s="20"/>
      <c r="F343" s="20"/>
      <c r="G343" s="20"/>
      <c r="H343" s="21"/>
      <c r="I343" s="20"/>
      <c r="J343" s="22"/>
    </row>
    <row r="344" spans="1:10" ht="69.9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</row>
  </sheetData>
  <mergeCells count="15">
    <mergeCell ref="A344:I344"/>
    <mergeCell ref="A3:I3"/>
    <mergeCell ref="A340:G340"/>
    <mergeCell ref="H340:I340"/>
    <mergeCell ref="A341:G341"/>
    <mergeCell ref="H341:I341"/>
    <mergeCell ref="A342:G342"/>
    <mergeCell ref="H342:I342"/>
    <mergeCell ref="A1:B2"/>
    <mergeCell ref="C1:D1"/>
    <mergeCell ref="E1:F1"/>
    <mergeCell ref="G1:H1"/>
    <mergeCell ref="C2:D2"/>
    <mergeCell ref="E2:F2"/>
    <mergeCell ref="G2:H2"/>
  </mergeCells>
  <pageMargins left="0.51181102362204722" right="0.51181102362204722" top="0.98425196850393704" bottom="0.98425196850393704" header="0.51181102362204722" footer="0.51181102362204722"/>
  <pageSetup paperSize="9" scale="83" fitToHeight="0" orientation="landscape" horizontalDpi="300" verticalDpi="300" r:id="rId1"/>
  <headerFooter>
    <oddHeader>&amp;L &amp;C</oddHeader>
    <oddFooter>&amp;L &amp;C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Sintético</vt:lpstr>
      <vt:lpstr>'Orçamento Sintético'!Titulos_de_impressao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Brayner da Silva</dc:creator>
  <cp:lastModifiedBy>Denise Brayner da Silva</cp:lastModifiedBy>
  <dcterms:created xsi:type="dcterms:W3CDTF">2023-07-11T15:38:55Z</dcterms:created>
  <dcterms:modified xsi:type="dcterms:W3CDTF">2023-07-11T15:39:26Z</dcterms:modified>
</cp:coreProperties>
</file>